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heckCompatibility="1" defaultThemeVersion="124226"/>
  <xr:revisionPtr revIDLastSave="0" documentId="13_ncr:1_{D0B343FD-C37C-425C-AFFF-DDB0CCE60455}" xr6:coauthVersionLast="47" xr6:coauthVersionMax="47" xr10:uidLastSave="{00000000-0000-0000-0000-000000000000}"/>
  <bookViews>
    <workbookView xWindow="-120" yWindow="-120" windowWidth="20730" windowHeight="11160" activeTab="1" xr2:uid="{00000000-000D-0000-FFFF-FFFF00000000}"/>
  </bookViews>
  <sheets>
    <sheet name="入力シート(高齢者用）" sheetId="1" r:id="rId1"/>
    <sheet name="印刷用シート" sheetId="6" r:id="rId2"/>
  </sheets>
  <externalReferences>
    <externalReference r:id="rId3"/>
    <externalReference r:id="rId4"/>
  </externalReferences>
  <definedNames>
    <definedName name="_xlnm.Print_Area" localSheetId="1">印刷用シート!$A$1:$CM$113</definedName>
    <definedName name="_xlnm.Print_Area" localSheetId="0">'入力シート(高齢者用）'!$A$1:$E$320</definedName>
    <definedName name="運営単位">'[1]リスト（8号様式用）'!$E$2:$E$4</definedName>
    <definedName name="運営方式" localSheetId="1">'[1]リスト（8号様式用）'!$F$2:$F$3</definedName>
    <definedName name="運営方式">#REF!</definedName>
    <definedName name="給食形態等" localSheetId="1">'[1]リスト（8号様式用）'!$I$2:$I$3</definedName>
    <definedName name="給食形態等">'[2]リスト（8号様式用）'!$I$2:$I$3</definedName>
    <definedName name="勤務形態" localSheetId="1">'[1]リスト（8号様式用）'!$H$2:$H$3</definedName>
    <definedName name="勤務形態">#REF!</definedName>
    <definedName name="施設区分" localSheetId="1">'[1]リスト（8号様式用）'!$C$2:$C$3</definedName>
    <definedName name="施設区分">#REF!</definedName>
    <definedName name="施設種別">#REF!</definedName>
    <definedName name="食材料費の単位" localSheetId="1">'[1]リスト（8号様式用）'!$K$2:$K$4</definedName>
    <definedName name="食材料費の単位">#REF!</definedName>
    <definedName name="提出先" localSheetId="1">'[1]リスト（8号様式用）'!$D$2:$D$6</definedName>
    <definedName name="提出先">#REF!</definedName>
    <definedName name="部門">#REF!</definedName>
    <definedName name="平均提供食品量・平均栄養量の単位" localSheetId="1">'[1]リスト（8号様式用）'!$J$2:$J$8</definedName>
    <definedName name="平均提供食品量・平均栄養量の単位">#REF!</definedName>
    <definedName name="免許の種類" localSheetId="1">'[1]リスト（8号様式用）'!$G$2:$G$3</definedName>
    <definedName name="免許の種類">#REF!</definedName>
    <definedName name="有_無" localSheetId="1">'[1]リスト（8号様式用）'!$B$2:$B$3</definedName>
    <definedName name="有_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6" i="6" l="1"/>
  <c r="AW73" i="6" l="1"/>
  <c r="D275" i="1"/>
  <c r="BD93" i="6" l="1"/>
  <c r="AI94" i="6"/>
  <c r="A40" i="6"/>
  <c r="BD32" i="6"/>
  <c r="BK25" i="6"/>
  <c r="AS32" i="6"/>
  <c r="AF32" i="6"/>
  <c r="BW31" i="6"/>
  <c r="D164" i="1" l="1"/>
  <c r="D171" i="1"/>
  <c r="D170" i="1"/>
  <c r="D175" i="1" l="1"/>
  <c r="CI75" i="6" l="1"/>
  <c r="S74" i="6"/>
  <c r="BS75" i="6"/>
  <c r="B74" i="6"/>
  <c r="CC76" i="6" l="1"/>
  <c r="C54" i="6"/>
  <c r="D276" i="1" l="1"/>
  <c r="G74" i="6"/>
  <c r="BZ61" i="6" l="1"/>
  <c r="BH61" i="6"/>
  <c r="BM16" i="6" l="1"/>
  <c r="BB16" i="6"/>
  <c r="BM15" i="6"/>
  <c r="AA14" i="6"/>
  <c r="AI75" i="6" l="1"/>
  <c r="AG104" i="6" l="1"/>
  <c r="BF62" i="6"/>
  <c r="R42" i="6"/>
  <c r="AK20" i="6"/>
  <c r="AS16" i="6"/>
  <c r="AJ16" i="6"/>
  <c r="F12" i="6"/>
  <c r="Z113" i="6" l="1"/>
  <c r="AK30" i="6"/>
  <c r="A52" i="6" l="1"/>
  <c r="A29" i="6" l="1"/>
  <c r="AJ19" i="6"/>
  <c r="BR4" i="6" l="1"/>
  <c r="AQ76" i="6"/>
  <c r="BT74" i="6" l="1"/>
  <c r="BM32" i="6"/>
  <c r="BJ74" i="6"/>
  <c r="AW74" i="6"/>
  <c r="AJ74" i="6"/>
  <c r="D127" i="1"/>
  <c r="D128" i="1"/>
  <c r="D129" i="1"/>
  <c r="D130" i="1"/>
  <c r="D131" i="1"/>
  <c r="AX25" i="6"/>
  <c r="BX21" i="6"/>
  <c r="AK22" i="6"/>
  <c r="AK25" i="6"/>
  <c r="BE21" i="6"/>
  <c r="AK24" i="6"/>
  <c r="AS21" i="6"/>
  <c r="AK23" i="6"/>
  <c r="AK21" i="6"/>
  <c r="W96" i="6" l="1"/>
  <c r="AJ76" i="6" l="1"/>
  <c r="AC76" i="6"/>
  <c r="AC75" i="6"/>
  <c r="BY75" i="6" l="1"/>
  <c r="BF73" i="6"/>
  <c r="AS75" i="6"/>
  <c r="BU66" i="6" l="1"/>
  <c r="BK66" i="6"/>
  <c r="BK65" i="6" l="1"/>
  <c r="W13" i="6" l="1"/>
  <c r="F13" i="6"/>
  <c r="AI12" i="6"/>
  <c r="W12" i="6"/>
  <c r="AF31" i="6"/>
  <c r="BF102" i="6" l="1"/>
  <c r="Q102" i="6"/>
  <c r="AG102" i="6"/>
  <c r="AP106" i="6" l="1"/>
  <c r="AN101" i="6"/>
  <c r="AB101" i="6"/>
  <c r="AK70" i="6" l="1"/>
  <c r="R112" i="6"/>
  <c r="BO110" i="6"/>
  <c r="AW110" i="6"/>
  <c r="X110" i="6"/>
  <c r="R108" i="6"/>
  <c r="AY106" i="6"/>
  <c r="AU107" i="6"/>
  <c r="BJ105" i="6"/>
  <c r="AA105" i="6"/>
  <c r="BQ101" i="6" l="1"/>
  <c r="CA106" i="6"/>
  <c r="AD106" i="6" l="1"/>
  <c r="V106" i="6"/>
  <c r="CA105" i="6"/>
  <c r="AW105" i="6"/>
  <c r="AG105" i="6"/>
  <c r="Z103" i="6"/>
  <c r="BN104" i="6"/>
  <c r="A103" i="6"/>
  <c r="BZ101" i="6" l="1"/>
  <c r="Q103" i="6"/>
  <c r="AR102" i="6"/>
  <c r="A99" i="6"/>
  <c r="BY100" i="6"/>
  <c r="BF101" i="6"/>
  <c r="AZ101" i="6"/>
  <c r="P101" i="6" l="1"/>
  <c r="BP100" i="6"/>
  <c r="BD100" i="6"/>
  <c r="AX98" i="6" l="1"/>
  <c r="AF100" i="6" l="1"/>
  <c r="M100" i="6"/>
  <c r="AN98" i="6" l="1"/>
  <c r="V98" i="6"/>
  <c r="AU96" i="6"/>
  <c r="AV97" i="6"/>
  <c r="S97" i="6"/>
  <c r="V61" i="6"/>
  <c r="BD95" i="6"/>
  <c r="BV94" i="6" l="1"/>
  <c r="D273" i="1"/>
  <c r="D272" i="1"/>
  <c r="BV93" i="6"/>
  <c r="BV79" i="6"/>
  <c r="BV80" i="6"/>
  <c r="BV81" i="6"/>
  <c r="BV82" i="6"/>
  <c r="BV83" i="6"/>
  <c r="BV84" i="6"/>
  <c r="BV85" i="6"/>
  <c r="BV86" i="6"/>
  <c r="BV87" i="6"/>
  <c r="BV88" i="6"/>
  <c r="BV92" i="6"/>
  <c r="BV78" i="6"/>
  <c r="BD78" i="6"/>
  <c r="BD94" i="6"/>
  <c r="AI93" i="6"/>
  <c r="BD92" i="6"/>
  <c r="V78" i="6"/>
  <c r="BD79" i="6"/>
  <c r="BD80" i="6"/>
  <c r="BD81" i="6"/>
  <c r="BD82" i="6"/>
  <c r="BD83" i="6"/>
  <c r="BD84" i="6"/>
  <c r="BD85" i="6"/>
  <c r="BD86" i="6"/>
  <c r="BD87" i="6"/>
  <c r="BD88" i="6"/>
  <c r="D271" i="1" l="1"/>
  <c r="V95" i="6"/>
  <c r="V94" i="6"/>
  <c r="V93" i="6"/>
  <c r="V92" i="6"/>
  <c r="V91" i="6"/>
  <c r="V90" i="6"/>
  <c r="V89" i="6"/>
  <c r="V88" i="6"/>
  <c r="V87" i="6"/>
  <c r="V86" i="6"/>
  <c r="V85" i="6"/>
  <c r="V84" i="6"/>
  <c r="V83" i="6"/>
  <c r="V82" i="6"/>
  <c r="V81" i="6"/>
  <c r="V80" i="6"/>
  <c r="V79" i="6"/>
  <c r="V71" i="6"/>
  <c r="BY70" i="6"/>
  <c r="BJ70" i="6"/>
  <c r="BY69" i="6"/>
  <c r="BJ69" i="6"/>
  <c r="BY68" i="6"/>
  <c r="BJ68" i="6"/>
  <c r="AD70" i="6"/>
  <c r="AK69" i="6"/>
  <c r="AK68" i="6"/>
  <c r="AK67" i="6"/>
  <c r="AK66" i="6"/>
  <c r="AK65" i="6"/>
  <c r="AE64" i="6"/>
  <c r="BV64" i="6"/>
  <c r="CD64" i="6"/>
  <c r="BD64" i="6"/>
  <c r="J63" i="6"/>
  <c r="V62" i="6"/>
  <c r="BV63" i="6"/>
  <c r="BD63" i="6"/>
  <c r="AK63" i="6"/>
  <c r="AK57" i="6"/>
  <c r="CC44" i="6" l="1"/>
  <c r="AK55" i="6" l="1"/>
  <c r="W57" i="6"/>
  <c r="AT57" i="6"/>
  <c r="U47" i="6"/>
  <c r="D172" i="1"/>
  <c r="D173" i="1"/>
  <c r="BR55" i="6"/>
  <c r="BG55" i="6"/>
  <c r="AV55" i="6"/>
  <c r="BR54" i="6"/>
  <c r="BG54" i="6"/>
  <c r="AV54" i="6"/>
  <c r="AK54" i="6"/>
  <c r="BR53" i="6"/>
  <c r="BG53" i="6"/>
  <c r="AV53" i="6"/>
  <c r="AK53" i="6"/>
  <c r="BR52" i="6"/>
  <c r="BG52" i="6"/>
  <c r="AV52" i="6" l="1"/>
  <c r="AK52" i="6"/>
  <c r="AK51" i="6"/>
  <c r="BR51" i="6"/>
  <c r="BG51" i="6"/>
  <c r="AV51" i="6"/>
  <c r="BR50" i="6"/>
  <c r="BG50" i="6"/>
  <c r="AV50" i="6"/>
  <c r="AK50" i="6"/>
  <c r="BR49" i="6"/>
  <c r="BG49" i="6"/>
  <c r="AV49" i="6"/>
  <c r="AK49" i="6"/>
  <c r="Z47" i="6"/>
  <c r="CC48" i="6"/>
  <c r="CC47" i="6"/>
  <c r="CC52" i="6" l="1"/>
  <c r="BR56" i="6"/>
  <c r="BG56" i="6"/>
  <c r="AV56" i="6"/>
  <c r="D132" i="1"/>
  <c r="CC50" i="6"/>
  <c r="AK56" i="6"/>
  <c r="BG47" i="6"/>
  <c r="AV47" i="6"/>
  <c r="AK47" i="6"/>
  <c r="J47" i="6"/>
  <c r="CC46" i="6"/>
  <c r="BG46" i="6"/>
  <c r="AV46" i="6"/>
  <c r="AK46" i="6"/>
  <c r="Z46" i="6"/>
  <c r="U46" i="6"/>
  <c r="CC45" i="6"/>
  <c r="BG45" i="6"/>
  <c r="AV45" i="6"/>
  <c r="AK45" i="6"/>
  <c r="Z45" i="6"/>
  <c r="U45" i="6"/>
  <c r="BG44" i="6"/>
  <c r="AV44" i="6"/>
  <c r="AK44" i="6"/>
  <c r="Z44" i="6"/>
  <c r="U44" i="6"/>
  <c r="BL43" i="6"/>
  <c r="BS42" i="6"/>
  <c r="AO42" i="6"/>
  <c r="BD41" i="6"/>
  <c r="B24" i="6"/>
  <c r="CB39" i="6"/>
  <c r="CB40" i="6"/>
  <c r="CB41" i="6"/>
  <c r="BV41" i="6"/>
  <c r="BV39" i="6"/>
  <c r="BV40" i="6"/>
  <c r="BP39" i="6"/>
  <c r="BP40" i="6"/>
  <c r="BP41" i="6"/>
  <c r="BJ39" i="6"/>
  <c r="BJ40" i="6"/>
  <c r="BJ41" i="6"/>
  <c r="BD39" i="6"/>
  <c r="BD40" i="6"/>
  <c r="CB38" i="6"/>
  <c r="BV38" i="6"/>
  <c r="BP38" i="6"/>
  <c r="BJ38" i="6"/>
  <c r="BD38" i="6"/>
  <c r="AX39" i="6"/>
  <c r="AX40" i="6"/>
  <c r="AX41" i="6"/>
  <c r="D90" i="1"/>
  <c r="AX38" i="6"/>
  <c r="AG38" i="6"/>
  <c r="U48" i="6" l="1"/>
  <c r="BR44" i="6"/>
  <c r="Z48" i="6"/>
  <c r="A37" i="6"/>
  <c r="BP31" i="6"/>
  <c r="BI31" i="6"/>
  <c r="BB31" i="6"/>
  <c r="AQ31" i="6"/>
  <c r="BV30" i="6"/>
  <c r="AQ29" i="6"/>
  <c r="BM29" i="6" l="1"/>
  <c r="BM28" i="6"/>
  <c r="AQ28" i="6"/>
  <c r="AM27" i="6"/>
  <c r="AX27" i="6"/>
  <c r="BT25" i="6" l="1"/>
  <c r="BW16" i="6"/>
  <c r="CB22" i="6" l="1"/>
  <c r="BP22" i="6"/>
  <c r="BE22" i="6"/>
  <c r="AS22" i="6"/>
  <c r="AX20" i="6"/>
  <c r="AX18" i="6"/>
  <c r="BR18" i="6"/>
  <c r="BR17" i="6"/>
  <c r="AX17" i="6"/>
  <c r="BW15" i="6"/>
  <c r="AL15" i="6" l="1"/>
  <c r="BM14" i="6"/>
  <c r="CA12" i="6"/>
  <c r="B15" i="6"/>
  <c r="BR10" i="6" l="1"/>
  <c r="AV10" i="6"/>
  <c r="BO9" i="6"/>
  <c r="BC9" i="6"/>
  <c r="AZ8" i="6"/>
  <c r="BR7" i="6" l="1"/>
  <c r="AV7" i="6" l="1"/>
  <c r="BC6" i="6" l="1"/>
  <c r="AQ6" i="6" l="1"/>
  <c r="AN5" i="6" l="1"/>
  <c r="A2" i="6" l="1"/>
  <c r="BV91" i="6" l="1"/>
  <c r="D254" i="1"/>
  <c r="BD91" i="6" s="1"/>
  <c r="D253" i="1"/>
  <c r="BD90" i="6" s="1"/>
  <c r="BV89" i="6" l="1"/>
  <c r="BV90" i="6"/>
  <c r="D252" i="1"/>
  <c r="BD89" i="6" s="1"/>
  <c r="CC55" i="6" l="1"/>
  <c r="CC54" i="6"/>
  <c r="CC53" i="6"/>
  <c r="CC51" i="6"/>
  <c r="BG48" i="6"/>
  <c r="AV48" i="6"/>
  <c r="AK48" i="6"/>
  <c r="BR47" i="6"/>
  <c r="BR46" i="6"/>
  <c r="BR45" i="6"/>
  <c r="CH41" i="6"/>
  <c r="CH40" i="6"/>
  <c r="CH39" i="6"/>
  <c r="CH38" i="6"/>
  <c r="CC56" i="6" l="1"/>
  <c r="BR48" i="6"/>
  <c r="D169" i="1" l="1"/>
  <c r="D159" i="1"/>
  <c r="D154" i="1"/>
  <c r="D149" i="1"/>
  <c r="D144" i="1"/>
  <c r="D125" i="1"/>
  <c r="D117" i="1"/>
  <c r="D110" i="1"/>
  <c r="D103" i="1"/>
  <c r="D91" i="1"/>
  <c r="D92" i="1"/>
  <c r="D93" i="1"/>
  <c r="D174" i="1" l="1"/>
</calcChain>
</file>

<file path=xl/sharedStrings.xml><?xml version="1.0" encoding="utf-8"?>
<sst xmlns="http://schemas.openxmlformats.org/spreadsheetml/2006/main" count="1015" uniqueCount="577">
  <si>
    <t>大項目</t>
    <rPh sb="0" eb="3">
      <t>ダイコウモク</t>
    </rPh>
    <phoneticPr fontId="1"/>
  </si>
  <si>
    <t>小項目</t>
    <rPh sb="0" eb="3">
      <t>ショウコウモク</t>
    </rPh>
    <phoneticPr fontId="1"/>
  </si>
  <si>
    <t>No.</t>
    <phoneticPr fontId="1"/>
  </si>
  <si>
    <t>施設の名称</t>
    <rPh sb="0" eb="2">
      <t>シセツ</t>
    </rPh>
    <rPh sb="3" eb="5">
      <t>メイショウ</t>
    </rPh>
    <phoneticPr fontId="1"/>
  </si>
  <si>
    <t>管理者</t>
    <rPh sb="0" eb="3">
      <t>カンリシャ</t>
    </rPh>
    <phoneticPr fontId="1"/>
  </si>
  <si>
    <t>〒</t>
  </si>
  <si>
    <t>従事者数（人）</t>
  </si>
  <si>
    <t>栄養士</t>
  </si>
  <si>
    <t>調理師</t>
  </si>
  <si>
    <t>調理員</t>
  </si>
  <si>
    <t>その他</t>
  </si>
  <si>
    <t>合 計</t>
  </si>
  <si>
    <t>施設側</t>
  </si>
  <si>
    <t>常　勤</t>
  </si>
  <si>
    <t>非常勤</t>
  </si>
  <si>
    <t>受託側</t>
  </si>
  <si>
    <t>(裏)</t>
    <rPh sb="1" eb="2">
      <t>ウラ</t>
    </rPh>
    <phoneticPr fontId="1"/>
  </si>
  <si>
    <t>平均提供食品量・平均栄養量</t>
  </si>
  <si>
    <t>食　品　群</t>
  </si>
  <si>
    <t>栄養素名</t>
  </si>
  <si>
    <t>ご　は　ん</t>
  </si>
  <si>
    <t>パ　　　ン</t>
  </si>
  <si>
    <t>麺</t>
  </si>
  <si>
    <t>野菜類</t>
  </si>
  <si>
    <t>緑黄色野菜</t>
  </si>
  <si>
    <t>その他の野菜</t>
  </si>
  <si>
    <t>野菜漬物類</t>
  </si>
  <si>
    <t>果　　実　　類</t>
  </si>
  <si>
    <t>藻　　　　　類</t>
  </si>
  <si>
    <t>魚　　介　　類</t>
  </si>
  <si>
    <t>肉　　　　　類</t>
  </si>
  <si>
    <t>卵　　　　　類</t>
  </si>
  <si>
    <t>油　　脂　　類</t>
  </si>
  <si>
    <t>菓　　子　　類</t>
  </si>
  <si>
    <t>調理加工食品類</t>
  </si>
  <si>
    <t>管 理
栄養士</t>
    <rPh sb="4" eb="6">
      <t>エイヨウ</t>
    </rPh>
    <rPh sb="6" eb="7">
      <t>シ</t>
    </rPh>
    <phoneticPr fontId="1"/>
  </si>
  <si>
    <t>給食
事務</t>
    <rPh sb="3" eb="5">
      <t>ジム</t>
    </rPh>
    <phoneticPr fontId="1"/>
  </si>
  <si>
    <t>平均提供食品量</t>
    <rPh sb="0" eb="2">
      <t>ヘイキン</t>
    </rPh>
    <rPh sb="2" eb="4">
      <t>テイキョウ</t>
    </rPh>
    <rPh sb="4" eb="6">
      <t>ショクヒン</t>
    </rPh>
    <rPh sb="6" eb="7">
      <t>リョウ</t>
    </rPh>
    <phoneticPr fontId="1"/>
  </si>
  <si>
    <t>平均栄養量</t>
    <rPh sb="0" eb="2">
      <t>ヘイキン</t>
    </rPh>
    <rPh sb="2" eb="4">
      <t>エイヨウ</t>
    </rPh>
    <rPh sb="4" eb="5">
      <t>リョウ</t>
    </rPh>
    <phoneticPr fontId="1"/>
  </si>
  <si>
    <t>人</t>
    <rPh sb="0" eb="1">
      <t>ニン</t>
    </rPh>
    <phoneticPr fontId="1"/>
  </si>
  <si>
    <t>(氏名)</t>
    <rPh sb="1" eb="3">
      <t>シメイ</t>
    </rPh>
    <phoneticPr fontId="1"/>
  </si>
  <si>
    <t>合計</t>
    <rPh sb="0" eb="2">
      <t>ゴウケイ</t>
    </rPh>
    <phoneticPr fontId="1"/>
  </si>
  <si>
    <t>その他(</t>
    <rPh sb="2" eb="3">
      <t>タ</t>
    </rPh>
    <phoneticPr fontId="1"/>
  </si>
  <si>
    <t>献立作成</t>
    <rPh sb="0" eb="2">
      <t>コンダテ</t>
    </rPh>
    <rPh sb="2" eb="4">
      <t>サクセイ</t>
    </rPh>
    <phoneticPr fontId="1"/>
  </si>
  <si>
    <t>材料購入</t>
    <rPh sb="0" eb="2">
      <t>ザイリョウ</t>
    </rPh>
    <rPh sb="2" eb="4">
      <t>コウニュウ</t>
    </rPh>
    <phoneticPr fontId="1"/>
  </si>
  <si>
    <t>調理</t>
    <rPh sb="0" eb="2">
      <t>チョウリ</t>
    </rPh>
    <phoneticPr fontId="1"/>
  </si>
  <si>
    <t>配膳</t>
    <rPh sb="0" eb="2">
      <t>ハイゼン</t>
    </rPh>
    <phoneticPr fontId="1"/>
  </si>
  <si>
    <t>下膳</t>
    <rPh sb="0" eb="1">
      <t>サ</t>
    </rPh>
    <rPh sb="1" eb="2">
      <t>ゼン</t>
    </rPh>
    <phoneticPr fontId="1"/>
  </si>
  <si>
    <t>食器洗浄</t>
    <rPh sb="0" eb="2">
      <t>ショッキ</t>
    </rPh>
    <rPh sb="2" eb="4">
      <t>センジョウ</t>
    </rPh>
    <phoneticPr fontId="1"/>
  </si>
  <si>
    <t>(職名)</t>
    <rPh sb="1" eb="3">
      <t>ショクメイ</t>
    </rPh>
    <phoneticPr fontId="1"/>
  </si>
  <si>
    <t>内線</t>
    <rPh sb="0" eb="2">
      <t>ナイセン</t>
    </rPh>
    <phoneticPr fontId="1"/>
  </si>
  <si>
    <t>施設外調理</t>
    <rPh sb="0" eb="2">
      <t>シセツ</t>
    </rPh>
    <rPh sb="2" eb="3">
      <t>ガイ</t>
    </rPh>
    <rPh sb="3" eb="5">
      <t>チョウリ</t>
    </rPh>
    <phoneticPr fontId="1"/>
  </si>
  <si>
    <t>栄養指導</t>
    <rPh sb="0" eb="2">
      <t>エイヨウ</t>
    </rPh>
    <rPh sb="2" eb="4">
      <t>シドウ</t>
    </rPh>
    <phoneticPr fontId="1"/>
  </si>
  <si>
    <t>現在)</t>
    <rPh sb="0" eb="2">
      <t>ゲンザイ</t>
    </rPh>
    <phoneticPr fontId="1"/>
  </si>
  <si>
    <t>職名</t>
    <rPh sb="0" eb="2">
      <t>ショクメイ</t>
    </rPh>
    <phoneticPr fontId="1"/>
  </si>
  <si>
    <t>氏名</t>
    <rPh sb="0" eb="2">
      <t>シメイ</t>
    </rPh>
    <phoneticPr fontId="1"/>
  </si>
  <si>
    <t>施設種別</t>
    <rPh sb="0" eb="2">
      <t>シセツ</t>
    </rPh>
    <rPh sb="2" eb="4">
      <t>シュベツ</t>
    </rPh>
    <phoneticPr fontId="1"/>
  </si>
  <si>
    <t>責任者</t>
    <rPh sb="0" eb="3">
      <t>セキニンシャ</t>
    </rPh>
    <phoneticPr fontId="1"/>
  </si>
  <si>
    <t>部　門</t>
    <rPh sb="0" eb="1">
      <t>ブ</t>
    </rPh>
    <rPh sb="2" eb="3">
      <t>モン</t>
    </rPh>
    <phoneticPr fontId="1"/>
  </si>
  <si>
    <t>組織図</t>
    <rPh sb="0" eb="3">
      <t>ソシキズ</t>
    </rPh>
    <phoneticPr fontId="1"/>
  </si>
  <si>
    <t>朝食</t>
    <rPh sb="0" eb="2">
      <t>チョウショク</t>
    </rPh>
    <phoneticPr fontId="1"/>
  </si>
  <si>
    <t>昼食</t>
    <rPh sb="0" eb="2">
      <t>チュウショク</t>
    </rPh>
    <phoneticPr fontId="1"/>
  </si>
  <si>
    <t>夕食</t>
    <rPh sb="0" eb="2">
      <t>ユウショク</t>
    </rPh>
    <phoneticPr fontId="1"/>
  </si>
  <si>
    <t>その他</t>
    <rPh sb="2" eb="3">
      <t>タ</t>
    </rPh>
    <phoneticPr fontId="1"/>
  </si>
  <si>
    <t>備考</t>
    <rPh sb="0" eb="2">
      <t>ビコウ</t>
    </rPh>
    <phoneticPr fontId="1"/>
  </si>
  <si>
    <t>合　計</t>
    <rPh sb="0" eb="1">
      <t>ゴウ</t>
    </rPh>
    <rPh sb="2" eb="3">
      <t>ケイ</t>
    </rPh>
    <phoneticPr fontId="1"/>
  </si>
  <si>
    <t>栄養補給法</t>
    <rPh sb="0" eb="2">
      <t>エイヨウ</t>
    </rPh>
    <rPh sb="2" eb="4">
      <t>ホキュウ</t>
    </rPh>
    <rPh sb="4" eb="5">
      <t>ホウ</t>
    </rPh>
    <phoneticPr fontId="1"/>
  </si>
  <si>
    <t>約束食事せん</t>
    <rPh sb="0" eb="2">
      <t>ヤクソク</t>
    </rPh>
    <rPh sb="2" eb="4">
      <t>ショクジ</t>
    </rPh>
    <phoneticPr fontId="1"/>
  </si>
  <si>
    <t>栄養管理部門の理念･方針･目標</t>
    <rPh sb="0" eb="2">
      <t>エイヨウ</t>
    </rPh>
    <rPh sb="2" eb="4">
      <t>カンリ</t>
    </rPh>
    <rPh sb="4" eb="6">
      <t>ブモン</t>
    </rPh>
    <rPh sb="7" eb="9">
      <t>リネン</t>
    </rPh>
    <rPh sb="10" eb="12">
      <t>ホウシン</t>
    </rPh>
    <rPh sb="13" eb="15">
      <t>モクヒョウ</t>
    </rPh>
    <phoneticPr fontId="1"/>
  </si>
  <si>
    <t>望ましい食生活を体験する</t>
    <rPh sb="0" eb="1">
      <t>ノゾ</t>
    </rPh>
    <rPh sb="4" eb="7">
      <t>ショクセイカツ</t>
    </rPh>
    <rPh sb="8" eb="10">
      <t>タイケン</t>
    </rPh>
    <phoneticPr fontId="1"/>
  </si>
  <si>
    <t>)</t>
    <phoneticPr fontId="1"/>
  </si>
  <si>
    <t>給食担当者</t>
    <rPh sb="0" eb="2">
      <t>キュウショク</t>
    </rPh>
    <rPh sb="2" eb="5">
      <t>タントウシャ</t>
    </rPh>
    <phoneticPr fontId="1"/>
  </si>
  <si>
    <t>利用者</t>
    <rPh sb="0" eb="3">
      <t>リヨウシャ</t>
    </rPh>
    <phoneticPr fontId="1"/>
  </si>
  <si>
    <t>介護担当者</t>
    <rPh sb="0" eb="2">
      <t>カイゴ</t>
    </rPh>
    <rPh sb="2" eb="5">
      <t>タントウシャ</t>
    </rPh>
    <phoneticPr fontId="1"/>
  </si>
  <si>
    <t>管理者、他部門等との情報交換及び連携の場</t>
    <rPh sb="0" eb="3">
      <t>カンリシャ</t>
    </rPh>
    <rPh sb="4" eb="7">
      <t>タブモン</t>
    </rPh>
    <rPh sb="7" eb="8">
      <t>トウ</t>
    </rPh>
    <rPh sb="10" eb="12">
      <t>ジョウホウ</t>
    </rPh>
    <rPh sb="12" eb="14">
      <t>コウカン</t>
    </rPh>
    <rPh sb="14" eb="15">
      <t>オヨ</t>
    </rPh>
    <rPh sb="16" eb="18">
      <t>レンケイ</t>
    </rPh>
    <rPh sb="19" eb="20">
      <t>バ</t>
    </rPh>
    <phoneticPr fontId="1"/>
  </si>
  <si>
    <t>苦情の処理</t>
    <rPh sb="0" eb="2">
      <t>クジョウ</t>
    </rPh>
    <rPh sb="3" eb="5">
      <t>ショリ</t>
    </rPh>
    <phoneticPr fontId="1"/>
  </si>
  <si>
    <t>献立の検討</t>
    <rPh sb="0" eb="2">
      <t>コンダテ</t>
    </rPh>
    <rPh sb="3" eb="5">
      <t>ケントウ</t>
    </rPh>
    <phoneticPr fontId="1"/>
  </si>
  <si>
    <t>施設担当責任者氏名</t>
    <phoneticPr fontId="1"/>
  </si>
  <si>
    <t>定員</t>
    <rPh sb="0" eb="2">
      <t>テイイン</t>
    </rPh>
    <phoneticPr fontId="1"/>
  </si>
  <si>
    <t>身体活動ﾚﾍﾞﾙ</t>
    <rPh sb="0" eb="2">
      <t>シンタイ</t>
    </rPh>
    <rPh sb="2" eb="4">
      <t>カツドウ</t>
    </rPh>
    <phoneticPr fontId="1"/>
  </si>
  <si>
    <t>性別</t>
    <rPh sb="0" eb="2">
      <t>セイベツ</t>
    </rPh>
    <phoneticPr fontId="1"/>
  </si>
  <si>
    <t>低　い</t>
    <rPh sb="0" eb="1">
      <t>ヒク</t>
    </rPh>
    <phoneticPr fontId="1"/>
  </si>
  <si>
    <t>高　い</t>
    <rPh sb="0" eb="1">
      <t>タカ</t>
    </rPh>
    <phoneticPr fontId="1"/>
  </si>
  <si>
    <t>男</t>
    <rPh sb="0" eb="1">
      <t>オトコ</t>
    </rPh>
    <phoneticPr fontId="1"/>
  </si>
  <si>
    <t>女</t>
    <rPh sb="0" eb="1">
      <t>オンナ</t>
    </rPh>
    <phoneticPr fontId="1"/>
  </si>
  <si>
    <t>歳(人)</t>
    <rPh sb="0" eb="1">
      <t>サイ</t>
    </rPh>
    <rPh sb="2" eb="3">
      <t>ニン</t>
    </rPh>
    <phoneticPr fontId="1"/>
  </si>
  <si>
    <t>【実施回数】</t>
    <phoneticPr fontId="1"/>
  </si>
  <si>
    <t>加算対象食</t>
    <rPh sb="0" eb="2">
      <t>カサン</t>
    </rPh>
    <rPh sb="2" eb="4">
      <t>タイショウ</t>
    </rPh>
    <rPh sb="4" eb="5">
      <t>ショク</t>
    </rPh>
    <phoneticPr fontId="1"/>
  </si>
  <si>
    <t>人　数</t>
    <rPh sb="0" eb="1">
      <t>ヒト</t>
    </rPh>
    <rPh sb="2" eb="3">
      <t>スウ</t>
    </rPh>
    <phoneticPr fontId="1"/>
  </si>
  <si>
    <t>主食の量</t>
  </si>
  <si>
    <t>有(</t>
    <rPh sb="0" eb="1">
      <t>アリ</t>
    </rPh>
    <phoneticPr fontId="1"/>
  </si>
  <si>
    <t>種類)</t>
    <rPh sb="0" eb="2">
      <t>シュルイ</t>
    </rPh>
    <phoneticPr fontId="1"/>
  </si>
  <si>
    <t>無</t>
    <rPh sb="0" eb="1">
      <t>ナシ</t>
    </rPh>
    <phoneticPr fontId="1"/>
  </si>
  <si>
    <t>集団
指導</t>
    <rPh sb="0" eb="2">
      <t>シュウダン</t>
    </rPh>
    <rPh sb="3" eb="5">
      <t>シドウ</t>
    </rPh>
    <phoneticPr fontId="1"/>
  </si>
  <si>
    <t>個別
指導</t>
    <rPh sb="0" eb="2">
      <t>コベツ</t>
    </rPh>
    <rPh sb="3" eb="5">
      <t>シドウ</t>
    </rPh>
    <phoneticPr fontId="1"/>
  </si>
  <si>
    <t>給食日誌</t>
    <rPh sb="0" eb="2">
      <t>キュウショク</t>
    </rPh>
    <rPh sb="2" eb="4">
      <t>ニッシ</t>
    </rPh>
    <phoneticPr fontId="1"/>
  </si>
  <si>
    <t>エネルギー</t>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</si>
  <si>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</si>
  <si>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</si>
  <si>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</si>
  <si>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【献立表】</t>
    <rPh sb="1" eb="3">
      <t>コンダテ</t>
    </rPh>
    <rPh sb="3" eb="4">
      <t>ヒョウ</t>
    </rPh>
    <phoneticPr fontId="1"/>
  </si>
  <si>
    <t>【保管場所】</t>
    <rPh sb="1" eb="3">
      <t>ホカン</t>
    </rPh>
    <rPh sb="3" eb="5">
      <t>バショ</t>
    </rPh>
    <phoneticPr fontId="1"/>
  </si>
  <si>
    <t>厨房内</t>
    <rPh sb="0" eb="2">
      <t>チュウボウ</t>
    </rPh>
    <rPh sb="2" eb="3">
      <t>ナイ</t>
    </rPh>
    <phoneticPr fontId="1"/>
  </si>
  <si>
    <t>防災保管庫</t>
    <rPh sb="0" eb="2">
      <t>ボウサイ</t>
    </rPh>
    <rPh sb="2" eb="5">
      <t>ホカンコ</t>
    </rPh>
    <phoneticPr fontId="1"/>
  </si>
  <si>
    <t>給食及び栄養管理に関する課題及び問題の検討</t>
    <rPh sb="0" eb="2">
      <t>キュウショク</t>
    </rPh>
    <rPh sb="2" eb="3">
      <t>オヨ</t>
    </rPh>
    <rPh sb="4" eb="6">
      <t>エイヨウ</t>
    </rPh>
    <rPh sb="6" eb="8">
      <t>カンリ</t>
    </rPh>
    <rPh sb="9" eb="10">
      <t>カン</t>
    </rPh>
    <rPh sb="12" eb="14">
      <t>カダイ</t>
    </rPh>
    <rPh sb="14" eb="15">
      <t>オヨ</t>
    </rPh>
    <rPh sb="16" eb="18">
      <t>モンダイ</t>
    </rPh>
    <rPh sb="19" eb="21">
      <t>ケントウ</t>
    </rPh>
    <phoneticPr fontId="1"/>
  </si>
  <si>
    <t>施設区分</t>
    <rPh sb="0" eb="2">
      <t>シセツ</t>
    </rPh>
    <rPh sb="2" eb="4">
      <t>クブン</t>
    </rPh>
    <phoneticPr fontId="1"/>
  </si>
  <si>
    <t>施設の基本情報</t>
    <rPh sb="0" eb="2">
      <t>シセツ</t>
    </rPh>
    <rPh sb="3" eb="5">
      <t>キホン</t>
    </rPh>
    <rPh sb="5" eb="7">
      <t>ジョウホウ</t>
    </rPh>
    <phoneticPr fontId="1"/>
  </si>
  <si>
    <t>健康増進法第21条第1項による指定(管理栄養士配置指定)</t>
    <rPh sb="0" eb="2">
      <t>ケンコウ</t>
    </rPh>
    <rPh sb="2" eb="4">
      <t>ゾウシン</t>
    </rPh>
    <rPh sb="4" eb="5">
      <t>ホウ</t>
    </rPh>
    <rPh sb="5" eb="6">
      <t>ダイ</t>
    </rPh>
    <rPh sb="8" eb="9">
      <t>ジョウ</t>
    </rPh>
    <rPh sb="9" eb="10">
      <t>ダイ</t>
    </rPh>
    <rPh sb="11" eb="12">
      <t>コウ</t>
    </rPh>
    <rPh sb="15" eb="17">
      <t>シテイ</t>
    </rPh>
    <rPh sb="18" eb="20">
      <t>カンリ</t>
    </rPh>
    <rPh sb="20" eb="23">
      <t>エイヨウシ</t>
    </rPh>
    <rPh sb="23" eb="25">
      <t>ハイチ</t>
    </rPh>
    <rPh sb="25" eb="27">
      <t>シテイ</t>
    </rPh>
    <phoneticPr fontId="1"/>
  </si>
  <si>
    <t>利用者の生活の質(QOL)の向上を目指す</t>
    <rPh sb="0" eb="3">
      <t>リヨウシャ</t>
    </rPh>
    <rPh sb="4" eb="6">
      <t>セイカツ</t>
    </rPh>
    <rPh sb="7" eb="8">
      <t>シツ</t>
    </rPh>
    <rPh sb="14" eb="16">
      <t>コウジョウ</t>
    </rPh>
    <rPh sb="17" eb="19">
      <t>メザ</t>
    </rPh>
    <phoneticPr fontId="1"/>
  </si>
  <si>
    <t>その他(内容)</t>
    <rPh sb="2" eb="3">
      <t>タ</t>
    </rPh>
    <rPh sb="4" eb="6">
      <t>ナイヨウ</t>
    </rPh>
    <phoneticPr fontId="1"/>
  </si>
  <si>
    <t>組織(栄養管理・給食部門の位置づけ等)</t>
  </si>
  <si>
    <t>責任者職名</t>
    <rPh sb="0" eb="3">
      <t>セキニンシャ</t>
    </rPh>
    <rPh sb="3" eb="5">
      <t>ショクメイ</t>
    </rPh>
    <phoneticPr fontId="1"/>
  </si>
  <si>
    <t>電話番号</t>
    <rPh sb="0" eb="2">
      <t>デンワ</t>
    </rPh>
    <rPh sb="2" eb="4">
      <t>バンゴウ</t>
    </rPh>
    <phoneticPr fontId="1"/>
  </si>
  <si>
    <t>FAX番号</t>
    <rPh sb="3" eb="5">
      <t>バンゴウ</t>
    </rPh>
    <phoneticPr fontId="1"/>
  </si>
  <si>
    <t>栄養管理等について検討する会議の有無</t>
    <rPh sb="0" eb="2">
      <t>エイヨウ</t>
    </rPh>
    <rPh sb="2" eb="5">
      <t>カンリトウ</t>
    </rPh>
    <rPh sb="9" eb="11">
      <t>ケントウ</t>
    </rPh>
    <rPh sb="13" eb="15">
      <t>カイギ</t>
    </rPh>
    <phoneticPr fontId="1"/>
  </si>
  <si>
    <t>実施回数</t>
    <rPh sb="0" eb="2">
      <t>ジッシ</t>
    </rPh>
    <rPh sb="2" eb="4">
      <t>カイスウ</t>
    </rPh>
    <phoneticPr fontId="1"/>
  </si>
  <si>
    <t>栄養管理等について検討する会議の構成職種</t>
    <rPh sb="0" eb="2">
      <t>エイヨウ</t>
    </rPh>
    <rPh sb="2" eb="5">
      <t>カンリトウ</t>
    </rPh>
    <rPh sb="9" eb="11">
      <t>ケントウ</t>
    </rPh>
    <rPh sb="13" eb="15">
      <t>カイギ</t>
    </rPh>
    <rPh sb="16" eb="18">
      <t>コウセイ</t>
    </rPh>
    <rPh sb="18" eb="20">
      <t>ショクシュ</t>
    </rPh>
    <phoneticPr fontId="1"/>
  </si>
  <si>
    <t>栄養管理等について検討する会議の目的</t>
    <rPh sb="0" eb="2">
      <t>エイヨウ</t>
    </rPh>
    <rPh sb="2" eb="5">
      <t>カンリトウ</t>
    </rPh>
    <rPh sb="9" eb="11">
      <t>ケントウ</t>
    </rPh>
    <rPh sb="13" eb="15">
      <t>カイギ</t>
    </rPh>
    <rPh sb="16" eb="18">
      <t>モクテキ</t>
    </rPh>
    <phoneticPr fontId="1"/>
  </si>
  <si>
    <t>運営方式</t>
    <rPh sb="0" eb="2">
      <t>ウンエイ</t>
    </rPh>
    <rPh sb="2" eb="4">
      <t>ホウシキ</t>
    </rPh>
    <phoneticPr fontId="1"/>
  </si>
  <si>
    <t>直営・委託</t>
    <rPh sb="0" eb="2">
      <t>チョクエイ</t>
    </rPh>
    <rPh sb="3" eb="5">
      <t>イタク</t>
    </rPh>
    <phoneticPr fontId="1"/>
  </si>
  <si>
    <t>委託先</t>
    <rPh sb="0" eb="3">
      <t>イタクサキ</t>
    </rPh>
    <phoneticPr fontId="1"/>
  </si>
  <si>
    <t>名称</t>
    <rPh sb="0" eb="2">
      <t>メイショウ</t>
    </rPh>
    <phoneticPr fontId="1"/>
  </si>
  <si>
    <t>所在地(郵便番号)</t>
    <rPh sb="0" eb="3">
      <t>ショザイチ</t>
    </rPh>
    <rPh sb="4" eb="8">
      <t>ユウビンバンゴウ</t>
    </rPh>
    <phoneticPr fontId="1"/>
  </si>
  <si>
    <t>代表者(職名)</t>
    <rPh sb="0" eb="3">
      <t>ダイヒョウシャ</t>
    </rPh>
    <rPh sb="4" eb="6">
      <t>ショクメイ</t>
    </rPh>
    <phoneticPr fontId="1"/>
  </si>
  <si>
    <t>施設担当責任者(職名)</t>
    <rPh sb="0" eb="2">
      <t>シセツ</t>
    </rPh>
    <rPh sb="2" eb="4">
      <t>タントウ</t>
    </rPh>
    <rPh sb="4" eb="7">
      <t>セキニンシャ</t>
    </rPh>
    <rPh sb="8" eb="10">
      <t>ショクメイ</t>
    </rPh>
    <phoneticPr fontId="1"/>
  </si>
  <si>
    <t>委託内容</t>
    <rPh sb="0" eb="2">
      <t>イタク</t>
    </rPh>
    <rPh sb="2" eb="4">
      <t>ナイヨウ</t>
    </rPh>
    <phoneticPr fontId="1"/>
  </si>
  <si>
    <t>従事者(管理栄養士又は栄養士の配置状況)</t>
    <rPh sb="0" eb="3">
      <t>ジュウジシャ</t>
    </rPh>
    <rPh sb="4" eb="6">
      <t>カンリ</t>
    </rPh>
    <rPh sb="6" eb="9">
      <t>エイヨウシ</t>
    </rPh>
    <rPh sb="9" eb="10">
      <t>マタ</t>
    </rPh>
    <rPh sb="11" eb="13">
      <t>エイヨウ</t>
    </rPh>
    <rPh sb="13" eb="14">
      <t>シ</t>
    </rPh>
    <rPh sb="15" eb="17">
      <t>ハイチ</t>
    </rPh>
    <rPh sb="17" eb="19">
      <t>ジョウキョウ</t>
    </rPh>
    <phoneticPr fontId="1"/>
  </si>
  <si>
    <t>管理栄養士又は栄養士の氏名</t>
    <rPh sb="0" eb="2">
      <t>カンリ</t>
    </rPh>
    <rPh sb="2" eb="5">
      <t>エイヨウシ</t>
    </rPh>
    <rPh sb="5" eb="6">
      <t>マタ</t>
    </rPh>
    <rPh sb="7" eb="9">
      <t>エイヨウ</t>
    </rPh>
    <rPh sb="9" eb="10">
      <t>シ</t>
    </rPh>
    <rPh sb="11" eb="13">
      <t>シメイ</t>
    </rPh>
    <phoneticPr fontId="1"/>
  </si>
  <si>
    <t>免許の種類</t>
    <rPh sb="0" eb="2">
      <t>メンキョ</t>
    </rPh>
    <rPh sb="3" eb="5">
      <t>シュルイ</t>
    </rPh>
    <phoneticPr fontId="1"/>
  </si>
  <si>
    <t>勤務形態（専任・兼任）</t>
    <rPh sb="0" eb="2">
      <t>キンム</t>
    </rPh>
    <rPh sb="2" eb="4">
      <t>ケイタイ</t>
    </rPh>
    <rPh sb="5" eb="7">
      <t>センニン</t>
    </rPh>
    <rPh sb="8" eb="10">
      <t>ケンニン</t>
    </rPh>
    <phoneticPr fontId="1"/>
  </si>
  <si>
    <t>管理栄養士(施設側・常勤)</t>
    <rPh sb="0" eb="2">
      <t>カンリ</t>
    </rPh>
    <rPh sb="2" eb="5">
      <t>エイヨウシ</t>
    </rPh>
    <rPh sb="6" eb="8">
      <t>シセツ</t>
    </rPh>
    <rPh sb="8" eb="9">
      <t>ガワ</t>
    </rPh>
    <rPh sb="10" eb="12">
      <t>ジョウキン</t>
    </rPh>
    <phoneticPr fontId="1"/>
  </si>
  <si>
    <t>栄養士(施設側・常勤)</t>
    <rPh sb="0" eb="3">
      <t>エイヨウシ</t>
    </rPh>
    <rPh sb="4" eb="6">
      <t>シセツ</t>
    </rPh>
    <rPh sb="6" eb="7">
      <t>ガワ</t>
    </rPh>
    <rPh sb="8" eb="10">
      <t>ジョウキン</t>
    </rPh>
    <phoneticPr fontId="1"/>
  </si>
  <si>
    <t>調理員(施設側・常勤)</t>
    <rPh sb="4" eb="6">
      <t>シセツ</t>
    </rPh>
    <rPh sb="6" eb="7">
      <t>ガワ</t>
    </rPh>
    <rPh sb="8" eb="10">
      <t>ジョウキン</t>
    </rPh>
    <phoneticPr fontId="1"/>
  </si>
  <si>
    <t>給食事務(施設側・常勤)</t>
    <rPh sb="5" eb="7">
      <t>シセツ</t>
    </rPh>
    <rPh sb="7" eb="8">
      <t>ガワ</t>
    </rPh>
    <rPh sb="9" eb="11">
      <t>ジョウキン</t>
    </rPh>
    <phoneticPr fontId="1"/>
  </si>
  <si>
    <t>合計(施設側・常勤)</t>
    <rPh sb="3" eb="5">
      <t>シセツ</t>
    </rPh>
    <rPh sb="5" eb="6">
      <t>ガワ</t>
    </rPh>
    <rPh sb="7" eb="9">
      <t>ジョウキン</t>
    </rPh>
    <phoneticPr fontId="1"/>
  </si>
  <si>
    <t>従事者研修の有無</t>
    <rPh sb="0" eb="3">
      <t>ジュウジシャ</t>
    </rPh>
    <rPh sb="3" eb="5">
      <t>ケンシュウ</t>
    </rPh>
    <rPh sb="6" eb="8">
      <t>ウム</t>
    </rPh>
    <phoneticPr fontId="1"/>
  </si>
  <si>
    <t>従事者研修の概要</t>
    <rPh sb="0" eb="3">
      <t>ジュウジシャ</t>
    </rPh>
    <rPh sb="3" eb="5">
      <t>ケンシュウ</t>
    </rPh>
    <rPh sb="6" eb="8">
      <t>ガイヨウ</t>
    </rPh>
    <phoneticPr fontId="1"/>
  </si>
  <si>
    <t>主な研修内容</t>
    <rPh sb="0" eb="1">
      <t>オモ</t>
    </rPh>
    <rPh sb="2" eb="4">
      <t>ケンシュウ</t>
    </rPh>
    <rPh sb="4" eb="6">
      <t>ナイヨウ</t>
    </rPh>
    <phoneticPr fontId="1"/>
  </si>
  <si>
    <t>入所者定員</t>
    <rPh sb="0" eb="3">
      <t>ニュウショシャ</t>
    </rPh>
    <rPh sb="3" eb="5">
      <t>テイイン</t>
    </rPh>
    <phoneticPr fontId="1"/>
  </si>
  <si>
    <t>短期入所者定員</t>
    <rPh sb="5" eb="7">
      <t>テイイン</t>
    </rPh>
    <phoneticPr fontId="1"/>
  </si>
  <si>
    <t>その他の対象者定員</t>
    <rPh sb="7" eb="9">
      <t>テイイン</t>
    </rPh>
    <phoneticPr fontId="1"/>
  </si>
  <si>
    <t>対象者(利用者)の把握の有無</t>
    <rPh sb="0" eb="3">
      <t>タイショウシャ</t>
    </rPh>
    <rPh sb="4" eb="7">
      <t>リヨウシャ</t>
    </rPh>
    <rPh sb="9" eb="11">
      <t>ハアク</t>
    </rPh>
    <phoneticPr fontId="1"/>
  </si>
  <si>
    <t xml:space="preserve">対象者(利用者)数合計  </t>
    <rPh sb="0" eb="3">
      <t>タイショウシャ</t>
    </rPh>
    <rPh sb="4" eb="7">
      <t>リヨウシャ</t>
    </rPh>
    <rPh sb="8" eb="9">
      <t>スウ</t>
    </rPh>
    <rPh sb="9" eb="11">
      <t>ゴウケイ</t>
    </rPh>
    <phoneticPr fontId="1"/>
  </si>
  <si>
    <t>脂質異常症に該当する者の割合</t>
    <rPh sb="0" eb="2">
      <t>シシツ</t>
    </rPh>
    <rPh sb="2" eb="4">
      <t>イジョウ</t>
    </rPh>
    <rPh sb="4" eb="5">
      <t>ショウ</t>
    </rPh>
    <rPh sb="6" eb="8">
      <t>ガイトウ</t>
    </rPh>
    <rPh sb="10" eb="11">
      <t>モノ</t>
    </rPh>
    <rPh sb="12" eb="14">
      <t>ワリアイ</t>
    </rPh>
    <phoneticPr fontId="1"/>
  </si>
  <si>
    <t>高血圧症に該当する者の割合</t>
    <rPh sb="0" eb="4">
      <t>コウケツアツショウ</t>
    </rPh>
    <rPh sb="5" eb="7">
      <t>ガイトウ</t>
    </rPh>
    <rPh sb="9" eb="10">
      <t>モノ</t>
    </rPh>
    <rPh sb="11" eb="13">
      <t>ワリアイ</t>
    </rPh>
    <phoneticPr fontId="1"/>
  </si>
  <si>
    <t>糖尿病に該当する者の割合</t>
    <rPh sb="0" eb="3">
      <t>トウニョウビョウ</t>
    </rPh>
    <rPh sb="4" eb="6">
      <t>ガイトウ</t>
    </rPh>
    <rPh sb="8" eb="9">
      <t>モノ</t>
    </rPh>
    <rPh sb="10" eb="12">
      <t>ワリアイ</t>
    </rPh>
    <phoneticPr fontId="1"/>
  </si>
  <si>
    <t>貧血に該当する者の割合</t>
    <rPh sb="0" eb="2">
      <t>ヒンケツ</t>
    </rPh>
    <rPh sb="3" eb="5">
      <t>ガイトウ</t>
    </rPh>
    <rPh sb="7" eb="8">
      <t>モノ</t>
    </rPh>
    <rPh sb="9" eb="11">
      <t>ワリアイ</t>
    </rPh>
    <phoneticPr fontId="1"/>
  </si>
  <si>
    <t>低アルブミン血症に該当する者の割合</t>
    <rPh sb="0" eb="1">
      <t>テイ</t>
    </rPh>
    <rPh sb="6" eb="7">
      <t>ケツ</t>
    </rPh>
    <rPh sb="7" eb="8">
      <t>ショウ</t>
    </rPh>
    <rPh sb="9" eb="11">
      <t>ガイトウ</t>
    </rPh>
    <rPh sb="13" eb="14">
      <t>モノ</t>
    </rPh>
    <rPh sb="15" eb="17">
      <t>ワリアイ</t>
    </rPh>
    <phoneticPr fontId="1"/>
  </si>
  <si>
    <t>その他の疾病状況(内容)</t>
    <rPh sb="2" eb="3">
      <t>タ</t>
    </rPh>
    <rPh sb="4" eb="6">
      <t>シッペイ</t>
    </rPh>
    <rPh sb="6" eb="8">
      <t>ジョウキョウ</t>
    </rPh>
    <rPh sb="9" eb="11">
      <t>ナイヨウ</t>
    </rPh>
    <phoneticPr fontId="1"/>
  </si>
  <si>
    <t>その他の疾病に該当する者の割合</t>
    <rPh sb="2" eb="3">
      <t>タ</t>
    </rPh>
    <rPh sb="4" eb="6">
      <t>シッペイ</t>
    </rPh>
    <rPh sb="7" eb="9">
      <t>ガイトウ</t>
    </rPh>
    <rPh sb="11" eb="12">
      <t>モノ</t>
    </rPh>
    <rPh sb="13" eb="15">
      <t>ワリアイ</t>
    </rPh>
    <phoneticPr fontId="1"/>
  </si>
  <si>
    <t>食種(食形態)</t>
    <rPh sb="0" eb="1">
      <t>ショク</t>
    </rPh>
    <rPh sb="1" eb="2">
      <t>シュ</t>
    </rPh>
    <rPh sb="3" eb="4">
      <t>ショク</t>
    </rPh>
    <rPh sb="4" eb="6">
      <t>ケイタイ</t>
    </rPh>
    <phoneticPr fontId="1"/>
  </si>
  <si>
    <t>その他の食種(内容)</t>
    <rPh sb="2" eb="3">
      <t>タ</t>
    </rPh>
    <rPh sb="4" eb="5">
      <t>ショク</t>
    </rPh>
    <rPh sb="5" eb="6">
      <t>シュ</t>
    </rPh>
    <rPh sb="7" eb="9">
      <t>ナイヨウ</t>
    </rPh>
    <phoneticPr fontId="1"/>
  </si>
  <si>
    <t>療養食加算対象食</t>
    <rPh sb="0" eb="2">
      <t>リョウヨウ</t>
    </rPh>
    <rPh sb="2" eb="3">
      <t>ショク</t>
    </rPh>
    <rPh sb="3" eb="5">
      <t>カサン</t>
    </rPh>
    <rPh sb="5" eb="7">
      <t>タイショウ</t>
    </rPh>
    <rPh sb="7" eb="8">
      <t>ショク</t>
    </rPh>
    <phoneticPr fontId="1"/>
  </si>
  <si>
    <t>加算対象食①(内容)</t>
    <rPh sb="0" eb="2">
      <t>カサン</t>
    </rPh>
    <rPh sb="2" eb="4">
      <t>タイショウ</t>
    </rPh>
    <rPh sb="4" eb="5">
      <t>ショク</t>
    </rPh>
    <rPh sb="7" eb="9">
      <t>ナイヨウ</t>
    </rPh>
    <phoneticPr fontId="1"/>
  </si>
  <si>
    <t>加算対象食②(内容)</t>
    <rPh sb="0" eb="2">
      <t>カサン</t>
    </rPh>
    <rPh sb="2" eb="4">
      <t>タイショウ</t>
    </rPh>
    <rPh sb="4" eb="5">
      <t>ショク</t>
    </rPh>
    <rPh sb="7" eb="9">
      <t>ナイヨウ</t>
    </rPh>
    <phoneticPr fontId="1"/>
  </si>
  <si>
    <t>加算対象食③(内容)</t>
    <rPh sb="0" eb="2">
      <t>カサン</t>
    </rPh>
    <rPh sb="2" eb="4">
      <t>タイショウ</t>
    </rPh>
    <rPh sb="4" eb="5">
      <t>ショク</t>
    </rPh>
    <rPh sb="7" eb="9">
      <t>ナイヨウ</t>
    </rPh>
    <phoneticPr fontId="1"/>
  </si>
  <si>
    <t>給食の利用率</t>
    <rPh sb="0" eb="2">
      <t>キュウショク</t>
    </rPh>
    <rPh sb="3" eb="6">
      <t>リヨウリツ</t>
    </rPh>
    <phoneticPr fontId="1"/>
  </si>
  <si>
    <t>利用率</t>
    <rPh sb="0" eb="3">
      <t>リヨウリツ</t>
    </rPh>
    <phoneticPr fontId="1"/>
  </si>
  <si>
    <t>対象者数</t>
    <rPh sb="0" eb="3">
      <t>タイショウシャ</t>
    </rPh>
    <rPh sb="3" eb="4">
      <t>スウ</t>
    </rPh>
    <phoneticPr fontId="1"/>
  </si>
  <si>
    <t>摂取量の調査実施の有無</t>
    <rPh sb="0" eb="2">
      <t>セッシュ</t>
    </rPh>
    <rPh sb="2" eb="3">
      <t>リョウ</t>
    </rPh>
    <rPh sb="4" eb="6">
      <t>チョウサ</t>
    </rPh>
    <rPh sb="6" eb="8">
      <t>ジッシ</t>
    </rPh>
    <phoneticPr fontId="1"/>
  </si>
  <si>
    <t>摂取量の調査の方法</t>
    <rPh sb="0" eb="2">
      <t>セッシュ</t>
    </rPh>
    <rPh sb="2" eb="3">
      <t>リョウ</t>
    </rPh>
    <rPh sb="4" eb="6">
      <t>チョウサ</t>
    </rPh>
    <rPh sb="7" eb="9">
      <t>ホウホウ</t>
    </rPh>
    <phoneticPr fontId="1"/>
  </si>
  <si>
    <t>給食量の調整</t>
    <rPh sb="0" eb="2">
      <t>キュウショク</t>
    </rPh>
    <rPh sb="2" eb="3">
      <t>リョウ</t>
    </rPh>
    <rPh sb="4" eb="6">
      <t>チョウセイ</t>
    </rPh>
    <phoneticPr fontId="1"/>
  </si>
  <si>
    <t>主食量の種類数(調整有の場合のみ)</t>
    <rPh sb="0" eb="2">
      <t>シュショク</t>
    </rPh>
    <rPh sb="2" eb="3">
      <t>リョウ</t>
    </rPh>
    <rPh sb="4" eb="6">
      <t>シュルイ</t>
    </rPh>
    <rPh sb="6" eb="7">
      <t>スウ</t>
    </rPh>
    <rPh sb="8" eb="10">
      <t>チョウセイ</t>
    </rPh>
    <rPh sb="10" eb="11">
      <t>アリ</t>
    </rPh>
    <rPh sb="12" eb="14">
      <t>バアイ</t>
    </rPh>
    <phoneticPr fontId="1"/>
  </si>
  <si>
    <t>副食量の種類数(調整有の場合のみ)</t>
    <rPh sb="0" eb="1">
      <t>フク</t>
    </rPh>
    <rPh sb="1" eb="2">
      <t>ショク</t>
    </rPh>
    <rPh sb="2" eb="3">
      <t>リョウ</t>
    </rPh>
    <rPh sb="4" eb="6">
      <t>シュルイ</t>
    </rPh>
    <rPh sb="6" eb="7">
      <t>スウ</t>
    </rPh>
    <rPh sb="8" eb="10">
      <t>チョウセイ</t>
    </rPh>
    <rPh sb="10" eb="11">
      <t>アリ</t>
    </rPh>
    <rPh sb="12" eb="14">
      <t>バアイ</t>
    </rPh>
    <phoneticPr fontId="1"/>
  </si>
  <si>
    <t>平均提供食品量・平均栄養量の単位</t>
    <rPh sb="0" eb="2">
      <t>ヘイキン</t>
    </rPh>
    <rPh sb="2" eb="4">
      <t>テイキョウ</t>
    </rPh>
    <rPh sb="4" eb="6">
      <t>ショクヒン</t>
    </rPh>
    <rPh sb="6" eb="7">
      <t>リョウ</t>
    </rPh>
    <rPh sb="8" eb="10">
      <t>ヘイキン</t>
    </rPh>
    <rPh sb="10" eb="12">
      <t>エイヨウ</t>
    </rPh>
    <rPh sb="12" eb="13">
      <t>リョウ</t>
    </rPh>
    <rPh sb="14" eb="16">
      <t>タンイ</t>
    </rPh>
    <phoneticPr fontId="1"/>
  </si>
  <si>
    <t>いも及びでんぷん類</t>
    <rPh sb="2" eb="3">
      <t>オヨ</t>
    </rPh>
    <rPh sb="8" eb="9">
      <t>ルイ</t>
    </rPh>
    <phoneticPr fontId="1"/>
  </si>
  <si>
    <t>砂糖及び甘味類</t>
    <rPh sb="0" eb="2">
      <t>サトウ</t>
    </rPh>
    <rPh sb="2" eb="3">
      <t>オヨ</t>
    </rPh>
    <rPh sb="4" eb="6">
      <t>カンミ</t>
    </rPh>
    <rPh sb="6" eb="7">
      <t>ルイ</t>
    </rPh>
    <phoneticPr fontId="1"/>
  </si>
  <si>
    <t>豆類</t>
    <rPh sb="0" eb="2">
      <t>マメルイ</t>
    </rPh>
    <phoneticPr fontId="1"/>
  </si>
  <si>
    <t>緑黄色野菜</t>
    <rPh sb="0" eb="3">
      <t>リョクオウショク</t>
    </rPh>
    <rPh sb="3" eb="5">
      <t>ヤサイ</t>
    </rPh>
    <phoneticPr fontId="1"/>
  </si>
  <si>
    <t>その他の野菜</t>
    <rPh sb="2" eb="3">
      <t>タ</t>
    </rPh>
    <rPh sb="4" eb="6">
      <t>ヤサイ</t>
    </rPh>
    <phoneticPr fontId="1"/>
  </si>
  <si>
    <t>野菜漬物類</t>
    <rPh sb="0" eb="2">
      <t>ヤサイ</t>
    </rPh>
    <rPh sb="2" eb="4">
      <t>ツケモノ</t>
    </rPh>
    <rPh sb="4" eb="5">
      <t>ルイ</t>
    </rPh>
    <phoneticPr fontId="1"/>
  </si>
  <si>
    <t>果実類</t>
    <rPh sb="0" eb="2">
      <t>カジツ</t>
    </rPh>
    <rPh sb="2" eb="3">
      <t>ルイ</t>
    </rPh>
    <phoneticPr fontId="1"/>
  </si>
  <si>
    <t>藻類</t>
    <rPh sb="0" eb="2">
      <t>ソウルイ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</si>
  <si>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</si>
  <si>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</si>
  <si>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</si>
  <si>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ニュウ</t>
    </rPh>
    <rPh sb="1" eb="2">
      <t>ルイ</t>
    </rPh>
    <phoneticPr fontId="1"/>
  </si>
  <si>
    <t>油脂類</t>
    <rPh sb="0" eb="2">
      <t>ユシ</t>
    </rPh>
    <rPh sb="2" eb="3">
      <t>ルイ</t>
    </rPh>
    <phoneticPr fontId="1"/>
  </si>
  <si>
    <t>菓子類</t>
    <rPh sb="0" eb="3">
      <t>カシルイ</t>
    </rPh>
    <phoneticPr fontId="1"/>
  </si>
  <si>
    <t>調理加工食品類</t>
    <rPh sb="0" eb="2">
      <t>チョウリ</t>
    </rPh>
    <rPh sb="2" eb="4">
      <t>カコウ</t>
    </rPh>
    <rPh sb="4" eb="6">
      <t>ショクヒン</t>
    </rPh>
    <rPh sb="6" eb="7">
      <t>ルイ</t>
    </rPh>
    <phoneticPr fontId="1"/>
  </si>
  <si>
    <t>鉄</t>
    <rPh sb="0" eb="1">
      <t>テツ</t>
    </rPh>
    <phoneticPr fontId="1"/>
  </si>
  <si>
    <t>ビタミンA(ﾚﾁﾉｰﾙ当量)</t>
    <rPh sb="11" eb="13">
      <t>トウリョウ</t>
    </rPh>
    <phoneticPr fontId="1"/>
  </si>
  <si>
    <t>食物繊維</t>
    <rPh sb="0" eb="2">
      <t>ショクモツ</t>
    </rPh>
    <rPh sb="2" eb="4">
      <t>センイ</t>
    </rPh>
    <phoneticPr fontId="1"/>
  </si>
  <si>
    <t>塩分(食塩相当量)</t>
    <rPh sb="0" eb="2">
      <t>エンブン</t>
    </rPh>
    <rPh sb="3" eb="5">
      <t>ショクエン</t>
    </rPh>
    <rPh sb="5" eb="7">
      <t>ソウトウ</t>
    </rPh>
    <rPh sb="7" eb="8">
      <t>リョウ</t>
    </rPh>
    <phoneticPr fontId="1"/>
  </si>
  <si>
    <t>炭水化物エネルギー比</t>
    <rPh sb="0" eb="4">
      <t>タンスイカブツ</t>
    </rPh>
    <rPh sb="9" eb="10">
      <t>ヒ</t>
    </rPh>
    <phoneticPr fontId="1"/>
  </si>
  <si>
    <t>たんぱく質エネルギー比</t>
    <rPh sb="4" eb="5">
      <t>シツ</t>
    </rPh>
    <rPh sb="10" eb="11">
      <t>ヒ</t>
    </rPh>
    <phoneticPr fontId="1"/>
  </si>
  <si>
    <t>脂質エネルギー比</t>
    <rPh sb="0" eb="2">
      <t>シシツ</t>
    </rPh>
    <rPh sb="7" eb="8">
      <t>ヒ</t>
    </rPh>
    <phoneticPr fontId="1"/>
  </si>
  <si>
    <t>その他栄養素①の量</t>
    <rPh sb="2" eb="3">
      <t>タ</t>
    </rPh>
    <rPh sb="3" eb="6">
      <t>エイヨウソ</t>
    </rPh>
    <rPh sb="8" eb="9">
      <t>リョウ</t>
    </rPh>
    <phoneticPr fontId="1"/>
  </si>
  <si>
    <t>食材料費</t>
    <rPh sb="0" eb="1">
      <t>ショク</t>
    </rPh>
    <rPh sb="1" eb="4">
      <t>ザイリョウヒ</t>
    </rPh>
    <phoneticPr fontId="1"/>
  </si>
  <si>
    <t>金額</t>
    <rPh sb="0" eb="2">
      <t>キンガク</t>
    </rPh>
    <phoneticPr fontId="1"/>
  </si>
  <si>
    <t>作業指示書の有無</t>
    <rPh sb="0" eb="2">
      <t>サギョウ</t>
    </rPh>
    <rPh sb="2" eb="5">
      <t>シジショ</t>
    </rPh>
    <phoneticPr fontId="1"/>
  </si>
  <si>
    <t>その他の内容</t>
    <rPh sb="2" eb="3">
      <t>タ</t>
    </rPh>
    <rPh sb="4" eb="6">
      <t>ナイヨウ</t>
    </rPh>
    <phoneticPr fontId="1"/>
  </si>
  <si>
    <t>栄養成分表示の有無</t>
    <rPh sb="0" eb="2">
      <t>エイヨウ</t>
    </rPh>
    <rPh sb="2" eb="4">
      <t>セイブン</t>
    </rPh>
    <rPh sb="4" eb="6">
      <t>ヒョウジ</t>
    </rPh>
    <rPh sb="7" eb="9">
      <t>ウム</t>
    </rPh>
    <phoneticPr fontId="1"/>
  </si>
  <si>
    <t>表示している栄養成分</t>
    <rPh sb="0" eb="2">
      <t>ヒョウジ</t>
    </rPh>
    <rPh sb="6" eb="8">
      <t>エイヨウ</t>
    </rPh>
    <rPh sb="8" eb="10">
      <t>セイブン</t>
    </rPh>
    <phoneticPr fontId="1"/>
  </si>
  <si>
    <t>テーマ献立の内容</t>
    <rPh sb="3" eb="5">
      <t>コンダテ</t>
    </rPh>
    <rPh sb="6" eb="8">
      <t>ナイヨウ</t>
    </rPh>
    <phoneticPr fontId="1"/>
  </si>
  <si>
    <t>人数</t>
    <rPh sb="0" eb="2">
      <t>ニンズウ</t>
    </rPh>
    <phoneticPr fontId="1"/>
  </si>
  <si>
    <t>日数</t>
    <rPh sb="0" eb="2">
      <t>ニッスウ</t>
    </rPh>
    <phoneticPr fontId="1"/>
  </si>
  <si>
    <t>その他（内容）</t>
    <rPh sb="2" eb="3">
      <t>タ</t>
    </rPh>
    <rPh sb="4" eb="6">
      <t>ナイヨウ</t>
    </rPh>
    <phoneticPr fontId="1"/>
  </si>
  <si>
    <t>部門名</t>
    <rPh sb="0" eb="2">
      <t>ブモン</t>
    </rPh>
    <rPh sb="2" eb="3">
      <t>メイ</t>
    </rPh>
    <phoneticPr fontId="1"/>
  </si>
  <si>
    <t>所　在　地</t>
    <rPh sb="0" eb="1">
      <t>ショ</t>
    </rPh>
    <rPh sb="2" eb="3">
      <t>ザイ</t>
    </rPh>
    <rPh sb="4" eb="5">
      <t>チ</t>
    </rPh>
    <phoneticPr fontId="1"/>
  </si>
  <si>
    <t>管　理　者</t>
    <rPh sb="0" eb="1">
      <t>カン</t>
    </rPh>
    <rPh sb="2" eb="3">
      <t>リ</t>
    </rPh>
    <rPh sb="4" eb="5">
      <t>シャ</t>
    </rPh>
    <phoneticPr fontId="1"/>
  </si>
  <si>
    <t>常食（人数）</t>
    <rPh sb="0" eb="2">
      <t>ジョウショク</t>
    </rPh>
    <rPh sb="3" eb="5">
      <t>ニンズウ</t>
    </rPh>
    <phoneticPr fontId="1"/>
  </si>
  <si>
    <t>軟食（人数）</t>
    <rPh sb="0" eb="1">
      <t>ナン</t>
    </rPh>
    <rPh sb="1" eb="2">
      <t>ショク</t>
    </rPh>
    <rPh sb="3" eb="5">
      <t>ニンズウ</t>
    </rPh>
    <phoneticPr fontId="1"/>
  </si>
  <si>
    <t>流動食（人数）</t>
    <rPh sb="0" eb="3">
      <t>リュウドウショク</t>
    </rPh>
    <rPh sb="4" eb="6">
      <t>ニンズウ</t>
    </rPh>
    <phoneticPr fontId="1"/>
  </si>
  <si>
    <t>入力方法</t>
    <rPh sb="0" eb="2">
      <t>ニュウリョク</t>
    </rPh>
    <rPh sb="2" eb="4">
      <t>ホウホウ</t>
    </rPh>
    <phoneticPr fontId="1"/>
  </si>
  <si>
    <t>経口栄養法（人数）</t>
    <rPh sb="0" eb="2">
      <t>ケイコウ</t>
    </rPh>
    <rPh sb="2" eb="4">
      <t>エイヨウ</t>
    </rPh>
    <rPh sb="4" eb="5">
      <t>ホウ</t>
    </rPh>
    <rPh sb="6" eb="8">
      <t>ニンズウ</t>
    </rPh>
    <phoneticPr fontId="1"/>
  </si>
  <si>
    <t>経腸栄養法（人数）</t>
    <rPh sb="0" eb="1">
      <t>キョウ</t>
    </rPh>
    <rPh sb="1" eb="2">
      <t>チョウ</t>
    </rPh>
    <rPh sb="2" eb="4">
      <t>エイヨウ</t>
    </rPh>
    <rPh sb="4" eb="5">
      <t>ホウ</t>
    </rPh>
    <rPh sb="6" eb="8">
      <t>ニンズウ</t>
    </rPh>
    <phoneticPr fontId="1"/>
  </si>
  <si>
    <t>単位</t>
    <rPh sb="0" eb="2">
      <t>タンイ</t>
    </rPh>
    <phoneticPr fontId="1"/>
  </si>
  <si>
    <t>その他栄養素①(内容(単位))</t>
    <rPh sb="2" eb="3">
      <t>タ</t>
    </rPh>
    <rPh sb="3" eb="6">
      <t>エイヨウソ</t>
    </rPh>
    <rPh sb="8" eb="10">
      <t>ナイヨウ</t>
    </rPh>
    <rPh sb="11" eb="13">
      <t>タンイ</t>
    </rPh>
    <phoneticPr fontId="1"/>
  </si>
  <si>
    <t>　　　氏名</t>
    <rPh sb="3" eb="5">
      <t>シメイ</t>
    </rPh>
    <phoneticPr fontId="1"/>
  </si>
  <si>
    <t>　　　(住所)</t>
    <rPh sb="4" eb="6">
      <t>ジュウショ</t>
    </rPh>
    <phoneticPr fontId="1"/>
  </si>
  <si>
    <t>　　　(氏名)</t>
    <rPh sb="4" eb="6">
      <t>シメイ</t>
    </rPh>
    <phoneticPr fontId="1"/>
  </si>
  <si>
    <t>　　　　　　　(氏名)</t>
    <rPh sb="8" eb="10">
      <t>シメイ</t>
    </rPh>
    <phoneticPr fontId="1"/>
  </si>
  <si>
    <t>　　　　　(施設側・非常勤)</t>
    <rPh sb="6" eb="8">
      <t>シセツ</t>
    </rPh>
    <rPh sb="8" eb="9">
      <t>ガワ</t>
    </rPh>
    <rPh sb="10" eb="13">
      <t>ヒジョウキン</t>
    </rPh>
    <phoneticPr fontId="1"/>
  </si>
  <si>
    <t>　　　　　(受託側・常勤)</t>
    <rPh sb="6" eb="8">
      <t>ジュタク</t>
    </rPh>
    <rPh sb="8" eb="9">
      <t>ガワ</t>
    </rPh>
    <rPh sb="10" eb="12">
      <t>ジョウキン</t>
    </rPh>
    <phoneticPr fontId="1"/>
  </si>
  <si>
    <t>　　　　　(受託側・非常勤)</t>
    <rPh sb="6" eb="8">
      <t>ジュタク</t>
    </rPh>
    <rPh sb="8" eb="9">
      <t>ガワ</t>
    </rPh>
    <rPh sb="10" eb="13">
      <t>ヒジョウキン</t>
    </rPh>
    <phoneticPr fontId="1"/>
  </si>
  <si>
    <t>　　　(施設側・非常勤)</t>
    <rPh sb="4" eb="6">
      <t>シセツ</t>
    </rPh>
    <rPh sb="6" eb="7">
      <t>ガワ</t>
    </rPh>
    <rPh sb="8" eb="11">
      <t>ヒジョウキン</t>
    </rPh>
    <phoneticPr fontId="1"/>
  </si>
  <si>
    <t>　　　(受託側・常勤)</t>
    <rPh sb="4" eb="6">
      <t>ジュタク</t>
    </rPh>
    <rPh sb="6" eb="7">
      <t>ガワ</t>
    </rPh>
    <rPh sb="8" eb="10">
      <t>ジョウキン</t>
    </rPh>
    <phoneticPr fontId="1"/>
  </si>
  <si>
    <t>　　　(受託側・非常勤)</t>
    <rPh sb="4" eb="6">
      <t>ジュタク</t>
    </rPh>
    <rPh sb="6" eb="7">
      <t>ガワ</t>
    </rPh>
    <rPh sb="8" eb="11">
      <t>ヒジョウキン</t>
    </rPh>
    <phoneticPr fontId="1"/>
  </si>
  <si>
    <t>調理師(施設側・常勤)</t>
    <rPh sb="0" eb="3">
      <t>チョウリシ</t>
    </rPh>
    <rPh sb="4" eb="6">
      <t>シセツ</t>
    </rPh>
    <rPh sb="6" eb="7">
      <t>ガワ</t>
    </rPh>
    <rPh sb="8" eb="10">
      <t>ジョウキン</t>
    </rPh>
    <phoneticPr fontId="1"/>
  </si>
  <si>
    <t>　　　　(施設側・非常勤)</t>
    <rPh sb="5" eb="7">
      <t>シセツ</t>
    </rPh>
    <rPh sb="7" eb="8">
      <t>ガワ</t>
    </rPh>
    <rPh sb="9" eb="12">
      <t>ヒジョウキン</t>
    </rPh>
    <phoneticPr fontId="1"/>
  </si>
  <si>
    <t>　　　　(受託側・常勤)</t>
    <rPh sb="5" eb="7">
      <t>ジュタク</t>
    </rPh>
    <rPh sb="7" eb="8">
      <t>ガワ</t>
    </rPh>
    <rPh sb="9" eb="11">
      <t>ジョウキン</t>
    </rPh>
    <phoneticPr fontId="1"/>
  </si>
  <si>
    <t>　　　　(受託側・非常勤)</t>
    <rPh sb="5" eb="7">
      <t>ジュタク</t>
    </rPh>
    <rPh sb="7" eb="8">
      <t>ガワ</t>
    </rPh>
    <rPh sb="9" eb="12">
      <t>ヒジョウキン</t>
    </rPh>
    <phoneticPr fontId="1"/>
  </si>
  <si>
    <t>その他(施設側・常勤)</t>
    <rPh sb="2" eb="3">
      <t>ホカ</t>
    </rPh>
    <rPh sb="4" eb="6">
      <t>シセツ</t>
    </rPh>
    <rPh sb="6" eb="7">
      <t>ガワ</t>
    </rPh>
    <rPh sb="8" eb="10">
      <t>ジョウキン</t>
    </rPh>
    <phoneticPr fontId="1"/>
  </si>
  <si>
    <t>　　(施設側・非常勤)</t>
    <rPh sb="3" eb="5">
      <t>シセツ</t>
    </rPh>
    <rPh sb="5" eb="6">
      <t>ガワ</t>
    </rPh>
    <rPh sb="7" eb="10">
      <t>ヒジョウキン</t>
    </rPh>
    <phoneticPr fontId="1"/>
  </si>
  <si>
    <t>　　(受託側・常勤)</t>
    <rPh sb="3" eb="5">
      <t>ジュタク</t>
    </rPh>
    <rPh sb="5" eb="6">
      <t>ガワ</t>
    </rPh>
    <rPh sb="7" eb="9">
      <t>ジョウキン</t>
    </rPh>
    <phoneticPr fontId="1"/>
  </si>
  <si>
    <t>　　(受託側・非常勤)</t>
    <rPh sb="3" eb="5">
      <t>ジュタク</t>
    </rPh>
    <rPh sb="5" eb="6">
      <t>ガワ</t>
    </rPh>
    <rPh sb="7" eb="10">
      <t>ヒジョウキン</t>
    </rPh>
    <phoneticPr fontId="1"/>
  </si>
  <si>
    <t>　　　朝食数</t>
    <rPh sb="3" eb="5">
      <t>チョウショク</t>
    </rPh>
    <rPh sb="5" eb="6">
      <t>スウ</t>
    </rPh>
    <phoneticPr fontId="1"/>
  </si>
  <si>
    <t>　　　昼食数</t>
    <rPh sb="3" eb="5">
      <t>チュウショク</t>
    </rPh>
    <rPh sb="5" eb="6">
      <t>スウ</t>
    </rPh>
    <phoneticPr fontId="1"/>
  </si>
  <si>
    <t>　　　夕食数</t>
    <rPh sb="3" eb="5">
      <t>ユウショク</t>
    </rPh>
    <rPh sb="5" eb="6">
      <t>スウ</t>
    </rPh>
    <phoneticPr fontId="1"/>
  </si>
  <si>
    <t>　　　その他(食数)</t>
    <rPh sb="5" eb="6">
      <t>タ</t>
    </rPh>
    <rPh sb="7" eb="8">
      <t>ショク</t>
    </rPh>
    <rPh sb="8" eb="9">
      <t>スウ</t>
    </rPh>
    <phoneticPr fontId="1"/>
  </si>
  <si>
    <t>　　　食数合計</t>
    <rPh sb="3" eb="4">
      <t>ショク</t>
    </rPh>
    <rPh sb="4" eb="5">
      <t>スウ</t>
    </rPh>
    <rPh sb="5" eb="7">
      <t>ゴウケイ</t>
    </rPh>
    <phoneticPr fontId="1"/>
  </si>
  <si>
    <t>　　　備考</t>
    <rPh sb="3" eb="5">
      <t>ビコウ</t>
    </rPh>
    <phoneticPr fontId="1"/>
  </si>
  <si>
    <t>　　　　　朝食数</t>
    <rPh sb="5" eb="7">
      <t>チョウショク</t>
    </rPh>
    <rPh sb="7" eb="8">
      <t>スウ</t>
    </rPh>
    <phoneticPr fontId="1"/>
  </si>
  <si>
    <t>　　　　　昼食数</t>
    <rPh sb="5" eb="7">
      <t>チュウショク</t>
    </rPh>
    <rPh sb="7" eb="8">
      <t>スウ</t>
    </rPh>
    <phoneticPr fontId="1"/>
  </si>
  <si>
    <t>　　　　　夕食数</t>
    <rPh sb="5" eb="7">
      <t>ユウショク</t>
    </rPh>
    <rPh sb="7" eb="8">
      <t>スウ</t>
    </rPh>
    <phoneticPr fontId="1"/>
  </si>
  <si>
    <t>　　　　　その他(食数)</t>
    <rPh sb="7" eb="8">
      <t>タ</t>
    </rPh>
    <rPh sb="9" eb="10">
      <t>ショク</t>
    </rPh>
    <rPh sb="10" eb="11">
      <t>スウ</t>
    </rPh>
    <phoneticPr fontId="1"/>
  </si>
  <si>
    <t>　　　　　食数合計</t>
    <rPh sb="5" eb="6">
      <t>ショク</t>
    </rPh>
    <rPh sb="6" eb="7">
      <t>スウ</t>
    </rPh>
    <rPh sb="7" eb="9">
      <t>ゴウケイ</t>
    </rPh>
    <phoneticPr fontId="1"/>
  </si>
  <si>
    <t>　　　　　備考</t>
    <rPh sb="5" eb="7">
      <t>ビコウ</t>
    </rPh>
    <phoneticPr fontId="1"/>
  </si>
  <si>
    <t>　　　　　　朝食数</t>
    <rPh sb="6" eb="8">
      <t>チョウショク</t>
    </rPh>
    <rPh sb="8" eb="9">
      <t>スウ</t>
    </rPh>
    <phoneticPr fontId="1"/>
  </si>
  <si>
    <t>　　　　　　昼食数</t>
    <rPh sb="6" eb="8">
      <t>チュウショク</t>
    </rPh>
    <rPh sb="8" eb="9">
      <t>スウ</t>
    </rPh>
    <phoneticPr fontId="1"/>
  </si>
  <si>
    <t>　　　　　　夕食数</t>
    <rPh sb="6" eb="8">
      <t>ユウショク</t>
    </rPh>
    <rPh sb="8" eb="9">
      <t>スウ</t>
    </rPh>
    <phoneticPr fontId="1"/>
  </si>
  <si>
    <t>　　　　　　その他(食数)</t>
    <rPh sb="8" eb="9">
      <t>タ</t>
    </rPh>
    <rPh sb="10" eb="11">
      <t>ショク</t>
    </rPh>
    <rPh sb="11" eb="12">
      <t>スウ</t>
    </rPh>
    <phoneticPr fontId="1"/>
  </si>
  <si>
    <t>　　　　　　食数合計</t>
    <rPh sb="6" eb="7">
      <t>ショク</t>
    </rPh>
    <rPh sb="7" eb="8">
      <t>スウ</t>
    </rPh>
    <rPh sb="8" eb="10">
      <t>ゴウケイ</t>
    </rPh>
    <phoneticPr fontId="1"/>
  </si>
  <si>
    <t>　　　　　　備考</t>
    <rPh sb="6" eb="8">
      <t>ビコウ</t>
    </rPh>
    <phoneticPr fontId="1"/>
  </si>
  <si>
    <t>　　　　　　　朝食数</t>
    <rPh sb="7" eb="9">
      <t>チョウショク</t>
    </rPh>
    <rPh sb="9" eb="10">
      <t>スウ</t>
    </rPh>
    <phoneticPr fontId="1"/>
  </si>
  <si>
    <t>　　　　　　　昼食数</t>
    <rPh sb="7" eb="9">
      <t>チュウショク</t>
    </rPh>
    <rPh sb="9" eb="10">
      <t>スウ</t>
    </rPh>
    <phoneticPr fontId="1"/>
  </si>
  <si>
    <t>　　　　　　　夕食数</t>
    <rPh sb="7" eb="9">
      <t>ユウショク</t>
    </rPh>
    <rPh sb="9" eb="10">
      <t>スウ</t>
    </rPh>
    <phoneticPr fontId="1"/>
  </si>
  <si>
    <t>　　　　　　　その他(食数)</t>
    <rPh sb="9" eb="10">
      <t>タ</t>
    </rPh>
    <rPh sb="11" eb="12">
      <t>ショク</t>
    </rPh>
    <rPh sb="12" eb="13">
      <t>スウ</t>
    </rPh>
    <phoneticPr fontId="1"/>
  </si>
  <si>
    <t>　　　　　　　食数合計</t>
    <rPh sb="7" eb="8">
      <t>ショク</t>
    </rPh>
    <rPh sb="8" eb="9">
      <t>スウ</t>
    </rPh>
    <rPh sb="9" eb="11">
      <t>ゴウケイ</t>
    </rPh>
    <phoneticPr fontId="1"/>
  </si>
  <si>
    <t>　　　　　　　備考</t>
    <rPh sb="7" eb="9">
      <t>ビコウ</t>
    </rPh>
    <phoneticPr fontId="1"/>
  </si>
  <si>
    <t>合計(定員)</t>
    <rPh sb="3" eb="5">
      <t>テイイン</t>
    </rPh>
    <phoneticPr fontId="1"/>
  </si>
  <si>
    <t>　　(朝食)</t>
    <rPh sb="3" eb="5">
      <t>チョウショク</t>
    </rPh>
    <phoneticPr fontId="1"/>
  </si>
  <si>
    <t>　　(昼食)</t>
    <rPh sb="3" eb="5">
      <t>チュウショク</t>
    </rPh>
    <phoneticPr fontId="1"/>
  </si>
  <si>
    <t>　　(夕食)</t>
    <rPh sb="3" eb="5">
      <t>ユウショク</t>
    </rPh>
    <phoneticPr fontId="1"/>
  </si>
  <si>
    <t>　　(その他食数合計)</t>
    <rPh sb="5" eb="6">
      <t>タ</t>
    </rPh>
    <rPh sb="6" eb="7">
      <t>ショク</t>
    </rPh>
    <rPh sb="7" eb="8">
      <t>スウ</t>
    </rPh>
    <rPh sb="8" eb="10">
      <t>ゴウケイ</t>
    </rPh>
    <phoneticPr fontId="1"/>
  </si>
  <si>
    <t>　　(1日の提供食数総計)</t>
    <rPh sb="4" eb="5">
      <t>ニチ</t>
    </rPh>
    <rPh sb="6" eb="8">
      <t>テイキョウ</t>
    </rPh>
    <rPh sb="8" eb="9">
      <t>ショク</t>
    </rPh>
    <rPh sb="9" eb="10">
      <t>スウ</t>
    </rPh>
    <rPh sb="10" eb="12">
      <t>ソウケイ</t>
    </rPh>
    <phoneticPr fontId="1"/>
  </si>
  <si>
    <t>　　(備考)</t>
    <rPh sb="3" eb="5">
      <t>ビコウ</t>
    </rPh>
    <phoneticPr fontId="1"/>
  </si>
  <si>
    <t>身体活動ﾚﾍﾞﾙ低い・男
　(年齢区分①の人数)</t>
    <rPh sb="0" eb="2">
      <t>シンタイ</t>
    </rPh>
    <rPh sb="2" eb="4">
      <t>カツドウ</t>
    </rPh>
    <rPh sb="11" eb="12">
      <t>オトコ</t>
    </rPh>
    <rPh sb="21" eb="23">
      <t>ニンズウ</t>
    </rPh>
    <phoneticPr fontId="1"/>
  </si>
  <si>
    <t>　(年齢区分②の人数)</t>
    <rPh sb="8" eb="10">
      <t>ニンズウ</t>
    </rPh>
    <phoneticPr fontId="1"/>
  </si>
  <si>
    <t>　(年齢区分③の人数)</t>
    <rPh sb="8" eb="10">
      <t>ニンズウ</t>
    </rPh>
    <phoneticPr fontId="1"/>
  </si>
  <si>
    <t>　(年齢区分④の人数)</t>
    <rPh sb="8" eb="10">
      <t>ニンズウ</t>
    </rPh>
    <phoneticPr fontId="1"/>
  </si>
  <si>
    <t>　(人数合計)</t>
    <rPh sb="2" eb="4">
      <t>ニンズウ</t>
    </rPh>
    <rPh sb="4" eb="6">
      <t>ゴウケイ</t>
    </rPh>
    <phoneticPr fontId="1"/>
  </si>
  <si>
    <t>身体活動ﾚﾍﾞﾙ低い・女
　(年齢区分①の人数)</t>
    <rPh sb="0" eb="2">
      <t>シンタイ</t>
    </rPh>
    <rPh sb="2" eb="4">
      <t>カツドウ</t>
    </rPh>
    <rPh sb="21" eb="23">
      <t>ニンズウ</t>
    </rPh>
    <phoneticPr fontId="1"/>
  </si>
  <si>
    <t>身体活動ﾚﾍﾞﾙ普通・男
　(年齢区分①の人数)</t>
    <rPh sb="0" eb="2">
      <t>シンタイ</t>
    </rPh>
    <rPh sb="2" eb="4">
      <t>カツドウ</t>
    </rPh>
    <rPh sb="11" eb="12">
      <t>オトコ</t>
    </rPh>
    <rPh sb="21" eb="23">
      <t>ニンズウ</t>
    </rPh>
    <phoneticPr fontId="1"/>
  </si>
  <si>
    <t>身体活動ﾚﾍﾞﾙ普通・女
　(年齢区分①の人数)</t>
    <rPh sb="0" eb="2">
      <t>シンタイ</t>
    </rPh>
    <rPh sb="2" eb="4">
      <t>カツドウ</t>
    </rPh>
    <rPh sb="21" eb="23">
      <t>ニンズウ</t>
    </rPh>
    <phoneticPr fontId="1"/>
  </si>
  <si>
    <t>身体活動ﾚﾍﾞﾙ高い・男
　(年齢区分①の人数)</t>
    <rPh sb="0" eb="2">
      <t>シンタイ</t>
    </rPh>
    <rPh sb="2" eb="4">
      <t>カツドウ</t>
    </rPh>
    <rPh sb="11" eb="12">
      <t>オトコ</t>
    </rPh>
    <rPh sb="21" eb="23">
      <t>ニンズウ</t>
    </rPh>
    <phoneticPr fontId="1"/>
  </si>
  <si>
    <t>身体活動ﾚﾍﾞﾙ高い・女
　(年齢区分①の人数)</t>
    <rPh sb="0" eb="2">
      <t>シンタイ</t>
    </rPh>
    <rPh sb="2" eb="4">
      <t>カツドウ</t>
    </rPh>
    <rPh sb="21" eb="23">
      <t>ニンズウ</t>
    </rPh>
    <phoneticPr fontId="1"/>
  </si>
  <si>
    <t>人数合計(年齢区分①)</t>
    <rPh sb="0" eb="2">
      <t>ニンズウ</t>
    </rPh>
    <rPh sb="2" eb="4">
      <t>ゴウケイ</t>
    </rPh>
    <phoneticPr fontId="1"/>
  </si>
  <si>
    <t>　　　　(年齢区分②)</t>
    <phoneticPr fontId="1"/>
  </si>
  <si>
    <t>　　　　(年齢区分③)</t>
    <phoneticPr fontId="1"/>
  </si>
  <si>
    <t>　　　　(年齢区分④)</t>
    <phoneticPr fontId="1"/>
  </si>
  <si>
    <t>　　　　　　(人数)</t>
    <rPh sb="7" eb="9">
      <t>ニンズウ</t>
    </rPh>
    <phoneticPr fontId="1"/>
  </si>
  <si>
    <t>ビタミンC</t>
    <phoneticPr fontId="1"/>
  </si>
  <si>
    <t>　　　　　　②(内容(単位))</t>
    <rPh sb="8" eb="10">
      <t>ナイヨウ</t>
    </rPh>
    <rPh sb="11" eb="13">
      <t>タンイ</t>
    </rPh>
    <phoneticPr fontId="1"/>
  </si>
  <si>
    <t>　　　　　　②の量</t>
    <rPh sb="8" eb="9">
      <t>リョウ</t>
    </rPh>
    <phoneticPr fontId="1"/>
  </si>
  <si>
    <t>栄養管理部門の理念・方針・目標</t>
    <rPh sb="0" eb="2">
      <t>エイヨウ</t>
    </rPh>
    <rPh sb="2" eb="4">
      <t>カンリ</t>
    </rPh>
    <rPh sb="4" eb="6">
      <t>ブモン</t>
    </rPh>
    <rPh sb="7" eb="9">
      <t>リネン</t>
    </rPh>
    <rPh sb="10" eb="12">
      <t>ホウシン</t>
    </rPh>
    <rPh sb="13" eb="15">
      <t>モクヒョウ</t>
    </rPh>
    <phoneticPr fontId="1"/>
  </si>
  <si>
    <t>施設の郵便番号</t>
    <rPh sb="3" eb="7">
      <t>ユウビンバンゴウ</t>
    </rPh>
    <phoneticPr fontId="1"/>
  </si>
  <si>
    <t>施設の所在地</t>
    <rPh sb="3" eb="6">
      <t>ショザイチ</t>
    </rPh>
    <phoneticPr fontId="1"/>
  </si>
  <si>
    <t>施設の電話番号</t>
    <rPh sb="3" eb="5">
      <t>デンワ</t>
    </rPh>
    <rPh sb="5" eb="7">
      <t>バンゴウ</t>
    </rPh>
    <phoneticPr fontId="1"/>
  </si>
  <si>
    <t>施設のFAX番号</t>
    <rPh sb="6" eb="8">
      <t>バンゴウ</t>
    </rPh>
    <phoneticPr fontId="1"/>
  </si>
  <si>
    <t>設置者の名称</t>
    <rPh sb="0" eb="3">
      <t>セッチシャ</t>
    </rPh>
    <rPh sb="4" eb="6">
      <t>メイショウ</t>
    </rPh>
    <phoneticPr fontId="1"/>
  </si>
  <si>
    <t>設置者の郵便番号</t>
    <rPh sb="0" eb="3">
      <t>セッチシャ</t>
    </rPh>
    <rPh sb="4" eb="8">
      <t>ユウビンバンゴウ</t>
    </rPh>
    <phoneticPr fontId="1"/>
  </si>
  <si>
    <t>設置者の所在地</t>
    <rPh sb="0" eb="3">
      <t>セッチシャ</t>
    </rPh>
    <rPh sb="4" eb="7">
      <t>ショザイチ</t>
    </rPh>
    <phoneticPr fontId="1"/>
  </si>
  <si>
    <t>管理者の職名</t>
    <rPh sb="0" eb="3">
      <t>カンリシャ</t>
    </rPh>
    <rPh sb="4" eb="6">
      <t>ショクメイ</t>
    </rPh>
    <phoneticPr fontId="1"/>
  </si>
  <si>
    <t>管理者の氏名</t>
    <rPh sb="4" eb="6">
      <t>シメイ</t>
    </rPh>
    <phoneticPr fontId="1"/>
  </si>
  <si>
    <t>調理師・調理員</t>
    <rPh sb="0" eb="3">
      <t>チョウリシ</t>
    </rPh>
    <rPh sb="4" eb="7">
      <t>チョウリイン</t>
    </rPh>
    <phoneticPr fontId="1"/>
  </si>
  <si>
    <t>給与栄養目標量の設定（確認月）</t>
    <rPh sb="0" eb="2">
      <t>キュウヨ</t>
    </rPh>
    <rPh sb="2" eb="4">
      <t>エイヨウ</t>
    </rPh>
    <rPh sb="4" eb="6">
      <t>モクヒョウ</t>
    </rPh>
    <rPh sb="6" eb="7">
      <t>リョウ</t>
    </rPh>
    <rPh sb="8" eb="10">
      <t>セッテイ</t>
    </rPh>
    <rPh sb="11" eb="13">
      <t>カクニン</t>
    </rPh>
    <rPh sb="13" eb="14">
      <t>ヅキ</t>
    </rPh>
    <phoneticPr fontId="1"/>
  </si>
  <si>
    <t>給与栄養目標量</t>
    <rPh sb="0" eb="2">
      <t>キュウヨ</t>
    </rPh>
    <rPh sb="2" eb="4">
      <t>エイヨウ</t>
    </rPh>
    <rPh sb="4" eb="6">
      <t>モクヒョウ</t>
    </rPh>
    <rPh sb="6" eb="7">
      <t>リョウ</t>
    </rPh>
    <phoneticPr fontId="1"/>
  </si>
  <si>
    <t>カルシウム</t>
    <phoneticPr fontId="1"/>
  </si>
  <si>
    <t>ビタミンC</t>
    <phoneticPr fontId="1"/>
  </si>
  <si>
    <t>*飽和脂肪酸エネルギー比</t>
    <rPh sb="1" eb="3">
      <t>ホウワ</t>
    </rPh>
    <rPh sb="3" eb="6">
      <t>シボウサン</t>
    </rPh>
    <rPh sb="11" eb="12">
      <t>ヒ</t>
    </rPh>
    <phoneticPr fontId="1"/>
  </si>
  <si>
    <t>任意</t>
    <rPh sb="0" eb="2">
      <t>ニンイ</t>
    </rPh>
    <phoneticPr fontId="1"/>
  </si>
  <si>
    <t>エネルギー</t>
    <phoneticPr fontId="1"/>
  </si>
  <si>
    <t>カルシウム</t>
    <phoneticPr fontId="1"/>
  </si>
  <si>
    <t>推定摂取率</t>
    <rPh sb="0" eb="2">
      <t>スイテイ</t>
    </rPh>
    <rPh sb="2" eb="4">
      <t>セッシュ</t>
    </rPh>
    <rPh sb="4" eb="5">
      <t>リツ</t>
    </rPh>
    <phoneticPr fontId="1"/>
  </si>
  <si>
    <t>個別指導の人数</t>
    <rPh sb="0" eb="2">
      <t>コベツ</t>
    </rPh>
    <rPh sb="2" eb="4">
      <t>シドウ</t>
    </rPh>
    <rPh sb="5" eb="7">
      <t>ニンズウ</t>
    </rPh>
    <phoneticPr fontId="1"/>
  </si>
  <si>
    <t>集団指導の回数</t>
    <rPh sb="0" eb="2">
      <t>シュウダン</t>
    </rPh>
    <rPh sb="2" eb="4">
      <t>シドウ</t>
    </rPh>
    <rPh sb="5" eb="7">
      <t>カイスウ</t>
    </rPh>
    <phoneticPr fontId="1"/>
  </si>
  <si>
    <t>集団指導の人数</t>
    <rPh sb="0" eb="2">
      <t>シュウダン</t>
    </rPh>
    <rPh sb="2" eb="4">
      <t>シドウ</t>
    </rPh>
    <rPh sb="5" eb="7">
      <t>ニンズウ</t>
    </rPh>
    <phoneticPr fontId="1"/>
  </si>
  <si>
    <t>健康・栄養情報の提供方法</t>
    <rPh sb="0" eb="2">
      <t>ケンコウ</t>
    </rPh>
    <rPh sb="3" eb="5">
      <t>エイヨウ</t>
    </rPh>
    <rPh sb="5" eb="7">
      <t>ジョウホウ</t>
    </rPh>
    <rPh sb="8" eb="10">
      <t>テイキョウ</t>
    </rPh>
    <rPh sb="10" eb="12">
      <t>ホウホウ</t>
    </rPh>
    <phoneticPr fontId="1"/>
  </si>
  <si>
    <t>テーマ献立の有無</t>
    <rPh sb="3" eb="5">
      <t>コンダテ</t>
    </rPh>
    <rPh sb="6" eb="8">
      <t>ウム</t>
    </rPh>
    <phoneticPr fontId="1"/>
  </si>
  <si>
    <t>食文化（行事食・郷土食等）</t>
    <rPh sb="0" eb="3">
      <t>ショクブンカ</t>
    </rPh>
    <rPh sb="4" eb="6">
      <t>ギョウジ</t>
    </rPh>
    <rPh sb="6" eb="7">
      <t>ショク</t>
    </rPh>
    <rPh sb="8" eb="10">
      <t>キョウド</t>
    </rPh>
    <rPh sb="10" eb="11">
      <t>ショク</t>
    </rPh>
    <rPh sb="11" eb="12">
      <t>トウ</t>
    </rPh>
    <phoneticPr fontId="1"/>
  </si>
  <si>
    <t>災害時対応マニュアルの有無</t>
    <rPh sb="0" eb="2">
      <t>サイガイ</t>
    </rPh>
    <rPh sb="2" eb="3">
      <t>ジ</t>
    </rPh>
    <rPh sb="3" eb="5">
      <t>タイオウ</t>
    </rPh>
    <rPh sb="11" eb="13">
      <t>ウム</t>
    </rPh>
    <phoneticPr fontId="1"/>
  </si>
  <si>
    <t>災害時連絡指示体制</t>
    <rPh sb="0" eb="2">
      <t>サイガイ</t>
    </rPh>
    <rPh sb="2" eb="3">
      <t>ジ</t>
    </rPh>
    <rPh sb="3" eb="5">
      <t>レンラク</t>
    </rPh>
    <rPh sb="5" eb="7">
      <t>シジ</t>
    </rPh>
    <rPh sb="7" eb="9">
      <t>タイセイ</t>
    </rPh>
    <phoneticPr fontId="1"/>
  </si>
  <si>
    <t>炊き出し訓練等</t>
    <rPh sb="0" eb="1">
      <t>タ</t>
    </rPh>
    <rPh sb="2" eb="3">
      <t>ダ</t>
    </rPh>
    <rPh sb="4" eb="6">
      <t>クンレン</t>
    </rPh>
    <rPh sb="6" eb="7">
      <t>トウ</t>
    </rPh>
    <phoneticPr fontId="1"/>
  </si>
  <si>
    <t>自施設の栄養管理に関する課題</t>
    <rPh sb="0" eb="1">
      <t>ジ</t>
    </rPh>
    <rPh sb="1" eb="3">
      <t>シセツ</t>
    </rPh>
    <rPh sb="4" eb="6">
      <t>エイヨウ</t>
    </rPh>
    <rPh sb="6" eb="8">
      <t>カンリ</t>
    </rPh>
    <rPh sb="9" eb="10">
      <t>カン</t>
    </rPh>
    <rPh sb="12" eb="14">
      <t>カダイ</t>
    </rPh>
    <phoneticPr fontId="1"/>
  </si>
  <si>
    <t xml:space="preserve"> 藤沢市保健所長</t>
    <rPh sb="1" eb="4">
      <t>フジサワシ</t>
    </rPh>
    <rPh sb="4" eb="7">
      <t>ホケンジョ</t>
    </rPh>
    <rPh sb="7" eb="8">
      <t>チョウ</t>
    </rPh>
    <phoneticPr fontId="11"/>
  </si>
  <si>
    <t>記 入 日</t>
    <rPh sb="0" eb="1">
      <t>キ</t>
    </rPh>
    <rPh sb="2" eb="3">
      <t>イ</t>
    </rPh>
    <rPh sb="4" eb="5">
      <t>ヒ</t>
    </rPh>
    <phoneticPr fontId="11"/>
  </si>
  <si>
    <t>（FAX)</t>
  </si>
  <si>
    <t>設　置　者</t>
    <rPh sb="0" eb="1">
      <t>セツ</t>
    </rPh>
    <rPh sb="2" eb="3">
      <t>チ</t>
    </rPh>
    <rPh sb="4" eb="5">
      <t>モノ</t>
    </rPh>
    <phoneticPr fontId="11"/>
  </si>
  <si>
    <t>設置者名</t>
    <rPh sb="0" eb="3">
      <t>セッチシャ</t>
    </rPh>
    <rPh sb="3" eb="4">
      <t>メイ</t>
    </rPh>
    <phoneticPr fontId="11"/>
  </si>
  <si>
    <t>所 在 地</t>
    <rPh sb="0" eb="1">
      <t>ショ</t>
    </rPh>
    <rPh sb="2" eb="3">
      <t>ザイ</t>
    </rPh>
    <rPh sb="4" eb="5">
      <t>チ</t>
    </rPh>
    <phoneticPr fontId="11"/>
  </si>
  <si>
    <t>（職名）</t>
    <rPh sb="1" eb="3">
      <t>ショクメイ</t>
    </rPh>
    <phoneticPr fontId="11"/>
  </si>
  <si>
    <t>（氏名)</t>
    <rPh sb="1" eb="3">
      <t>シメイ</t>
    </rPh>
    <phoneticPr fontId="11"/>
  </si>
  <si>
    <t>施設
種別</t>
    <rPh sb="0" eb="2">
      <t>シセツ</t>
    </rPh>
    <rPh sb="3" eb="5">
      <t>シュベツ</t>
    </rPh>
    <phoneticPr fontId="1"/>
  </si>
  <si>
    <t xml:space="preserve"> 健康増進法
 第21条第1項による指定</t>
    <rPh sb="1" eb="3">
      <t>ケンコウ</t>
    </rPh>
    <rPh sb="3" eb="5">
      <t>ゾウシン</t>
    </rPh>
    <rPh sb="5" eb="6">
      <t>ホウ</t>
    </rPh>
    <rPh sb="8" eb="9">
      <t>ダイ</t>
    </rPh>
    <rPh sb="11" eb="12">
      <t>ジョウ</t>
    </rPh>
    <rPh sb="12" eb="13">
      <t>ダイ</t>
    </rPh>
    <rPh sb="14" eb="15">
      <t>コウ</t>
    </rPh>
    <rPh sb="18" eb="20">
      <t>シテイ</t>
    </rPh>
    <phoneticPr fontId="1"/>
  </si>
  <si>
    <t>）</t>
  </si>
  <si>
    <t xml:space="preserve">  組　　織
  (栄養管理・給食部門
  の位置付け)</t>
    <phoneticPr fontId="1"/>
  </si>
  <si>
    <t>(氏名)</t>
  </si>
  <si>
    <t>(電話)</t>
    <rPh sb="1" eb="3">
      <t>デンワ</t>
    </rPh>
    <phoneticPr fontId="1"/>
  </si>
  <si>
    <t>(FAX)</t>
    <phoneticPr fontId="11"/>
  </si>
  <si>
    <t>）回</t>
  </si>
  <si>
    <t>【構　　成】</t>
    <phoneticPr fontId="1"/>
  </si>
  <si>
    <t>管理栄養士・栄養士</t>
    <rPh sb="0" eb="2">
      <t>カンリ</t>
    </rPh>
    <rPh sb="2" eb="4">
      <t>エイヨウ</t>
    </rPh>
    <rPh sb="4" eb="5">
      <t>シ</t>
    </rPh>
    <rPh sb="6" eb="9">
      <t>エイヨウシ</t>
    </rPh>
    <phoneticPr fontId="1"/>
  </si>
  <si>
    <t>調理師・調理員</t>
    <phoneticPr fontId="11"/>
  </si>
  <si>
    <t>(</t>
    <phoneticPr fontId="11"/>
  </si>
  <si>
    <t>)</t>
    <phoneticPr fontId="11"/>
  </si>
  <si>
    <t>【目 　 的】</t>
    <phoneticPr fontId="1"/>
  </si>
  <si>
    <t xml:space="preserve"> 運営方式</t>
    <phoneticPr fontId="1"/>
  </si>
  <si>
    <t>委 託 先</t>
    <phoneticPr fontId="11"/>
  </si>
  <si>
    <t>名　　　　　称</t>
    <phoneticPr fontId="1"/>
  </si>
  <si>
    <t>所 　 在  　地</t>
    <phoneticPr fontId="1"/>
  </si>
  <si>
    <t>代 表 者 氏 名</t>
    <phoneticPr fontId="11"/>
  </si>
  <si>
    <t>電          話</t>
    <phoneticPr fontId="1"/>
  </si>
  <si>
    <r>
      <rPr>
        <sz val="10"/>
        <color theme="1"/>
        <rFont val="ＭＳ Ｐ明朝"/>
        <family val="1"/>
        <charset val="128"/>
      </rPr>
      <t xml:space="preserve">  </t>
    </r>
    <r>
      <rPr>
        <sz val="10"/>
        <color theme="1"/>
        <rFont val="ＭＳ 明朝"/>
        <family val="1"/>
        <charset val="128"/>
      </rPr>
      <t>従事者</t>
    </r>
    <r>
      <rPr>
        <sz val="9"/>
        <color theme="1"/>
        <rFont val="ＭＳ Ｐ明朝"/>
        <family val="1"/>
        <charset val="128"/>
      </rPr>
      <t>（管理栄養士がいる施設にあつては管理栄養士、
  栄養士のみがいる施設にあつては栄養士１名の氏名を
  記入してください。)</t>
    </r>
    <phoneticPr fontId="1"/>
  </si>
  <si>
    <t xml:space="preserve"> 管理栄養士又は栄養士の氏名</t>
    <rPh sb="8" eb="10">
      <t>エイヨウ</t>
    </rPh>
    <rPh sb="10" eb="11">
      <t>シ</t>
    </rPh>
    <rPh sb="12" eb="14">
      <t>シメイ</t>
    </rPh>
    <phoneticPr fontId="1"/>
  </si>
  <si>
    <t xml:space="preserve"> 勤務形態</t>
    <phoneticPr fontId="11"/>
  </si>
  <si>
    <t xml:space="preserve"> 免許の種類</t>
    <rPh sb="1" eb="3">
      <t>メンキョ</t>
    </rPh>
    <rPh sb="4" eb="6">
      <t>シュルイ</t>
    </rPh>
    <phoneticPr fontId="1"/>
  </si>
  <si>
    <t xml:space="preserve"> 従事者の研修会</t>
    <rPh sb="1" eb="4">
      <t>ジュウジシャ</t>
    </rPh>
    <rPh sb="5" eb="8">
      <t>ケンシュウカイ</t>
    </rPh>
    <phoneticPr fontId="1"/>
  </si>
  <si>
    <t>)回　主な研修内容：(</t>
    <phoneticPr fontId="11"/>
  </si>
  <si>
    <t xml:space="preserve"> 食数(1日当たり平均食数)</t>
    <phoneticPr fontId="11"/>
  </si>
  <si>
    <t>その他（</t>
    <phoneticPr fontId="1"/>
  </si>
  <si>
    <t>）</t>
    <phoneticPr fontId="11"/>
  </si>
  <si>
    <t xml:space="preserve"> 入所者</t>
    <rPh sb="1" eb="4">
      <t>ニュウショシャ</t>
    </rPh>
    <phoneticPr fontId="1"/>
  </si>
  <si>
    <t xml:space="preserve"> 短期入所者</t>
    <rPh sb="1" eb="3">
      <t>タンキ</t>
    </rPh>
    <rPh sb="3" eb="6">
      <t>ニュウショシャ</t>
    </rPh>
    <phoneticPr fontId="1"/>
  </si>
  <si>
    <t xml:space="preserve"> デイ・配食サービス</t>
    <rPh sb="4" eb="6">
      <t>ハイショク</t>
    </rPh>
    <phoneticPr fontId="1"/>
  </si>
  <si>
    <t>その他（</t>
    <phoneticPr fontId="11"/>
  </si>
  <si>
    <t xml:space="preserve"> 合    計</t>
    <rPh sb="1" eb="2">
      <t>ゴウ</t>
    </rPh>
    <rPh sb="6" eb="7">
      <t>ケイ</t>
    </rPh>
    <phoneticPr fontId="1"/>
  </si>
  <si>
    <t>人</t>
    <rPh sb="0" eb="1">
      <t>ニン</t>
    </rPh>
    <phoneticPr fontId="11"/>
  </si>
  <si>
    <t>ふつう</t>
    <phoneticPr fontId="1"/>
  </si>
  <si>
    <t xml:space="preserve"> 給食の利用率</t>
    <rPh sb="1" eb="3">
      <t>キュウショク</t>
    </rPh>
    <rPh sb="4" eb="6">
      <t>リヨウ</t>
    </rPh>
    <rPh sb="6" eb="7">
      <t>リツ</t>
    </rPh>
    <phoneticPr fontId="1"/>
  </si>
  <si>
    <t>％</t>
    <phoneticPr fontId="11"/>
  </si>
  <si>
    <t>（</t>
    <phoneticPr fontId="11"/>
  </si>
  <si>
    <t>人/</t>
    <rPh sb="0" eb="1">
      <t>ニン</t>
    </rPh>
    <phoneticPr fontId="11"/>
  </si>
  <si>
    <t>人）</t>
    <rPh sb="0" eb="1">
      <t>ニン</t>
    </rPh>
    <phoneticPr fontId="11"/>
  </si>
  <si>
    <t xml:space="preserve"> 身体状況の
 把握</t>
    <rPh sb="1" eb="3">
      <t>シンタイ</t>
    </rPh>
    <rPh sb="3" eb="5">
      <t>ジョウキョウ</t>
    </rPh>
    <rPh sb="8" eb="10">
      <t>ハアク</t>
    </rPh>
    <phoneticPr fontId="1"/>
  </si>
  <si>
    <t>【身長の把握】</t>
    <rPh sb="1" eb="3">
      <t>シンチョウ</t>
    </rPh>
    <rPh sb="4" eb="6">
      <t>ハアク</t>
    </rPh>
    <phoneticPr fontId="11"/>
  </si>
  <si>
    <t>【体格指数（BMI）】</t>
    <phoneticPr fontId="11"/>
  </si>
  <si>
    <t>やせ:</t>
    <phoneticPr fontId="11"/>
  </si>
  <si>
    <t>肥満：</t>
    <rPh sb="0" eb="2">
      <t>ヒマン</t>
    </rPh>
    <phoneticPr fontId="11"/>
  </si>
  <si>
    <t>【体重の把握】</t>
    <rPh sb="1" eb="3">
      <t>タイジュウ</t>
    </rPh>
    <rPh sb="4" eb="6">
      <t>ハアク</t>
    </rPh>
    <phoneticPr fontId="11"/>
  </si>
  <si>
    <t xml:space="preserve"> 疾病状況の
 把握</t>
    <rPh sb="1" eb="3">
      <t>シッペイ</t>
    </rPh>
    <rPh sb="3" eb="5">
      <t>ジョウキョウ</t>
    </rPh>
    <rPh sb="8" eb="10">
      <t>ハアク</t>
    </rPh>
    <phoneticPr fontId="11"/>
  </si>
  <si>
    <t xml:space="preserve"> 1 脂質異常症（</t>
    <phoneticPr fontId="11"/>
  </si>
  <si>
    <t>％）2 高血圧症（</t>
    <phoneticPr fontId="11"/>
  </si>
  <si>
    <t>％） 3 糖尿病（</t>
  </si>
  <si>
    <t>％）</t>
  </si>
  <si>
    <t xml:space="preserve"> 4 貧血（</t>
    <phoneticPr fontId="11"/>
  </si>
  <si>
    <t>％）5 低アルブミン血症（</t>
    <phoneticPr fontId="11"/>
  </si>
  <si>
    <t>:</t>
    <phoneticPr fontId="11"/>
  </si>
  <si>
    <t xml:space="preserve"> 栄養補給法</t>
    <rPh sb="1" eb="3">
      <t>エイヨウ</t>
    </rPh>
    <rPh sb="3" eb="5">
      <t>ホキュウ</t>
    </rPh>
    <rPh sb="5" eb="6">
      <t>ホウ</t>
    </rPh>
    <phoneticPr fontId="1"/>
  </si>
  <si>
    <t xml:space="preserve"> 経口栄養法</t>
    <rPh sb="1" eb="3">
      <t>ケイコウ</t>
    </rPh>
    <rPh sb="3" eb="5">
      <t>エイヨウ</t>
    </rPh>
    <rPh sb="5" eb="6">
      <t>ホウ</t>
    </rPh>
    <phoneticPr fontId="1"/>
  </si>
  <si>
    <t xml:space="preserve"> 約束
 食事せん</t>
    <rPh sb="1" eb="3">
      <t>ヤクソク</t>
    </rPh>
    <rPh sb="5" eb="7">
      <t>ショクジ</t>
    </rPh>
    <phoneticPr fontId="1"/>
  </si>
  <si>
    <t xml:space="preserve"> 経腸栄養法</t>
    <rPh sb="1" eb="2">
      <t>キョウ</t>
    </rPh>
    <rPh sb="2" eb="3">
      <t>チョウ</t>
    </rPh>
    <rPh sb="3" eb="5">
      <t>エイヨウ</t>
    </rPh>
    <rPh sb="5" eb="6">
      <t>ホウ</t>
    </rPh>
    <phoneticPr fontId="1"/>
  </si>
  <si>
    <t xml:space="preserve"> 食　種</t>
    <rPh sb="1" eb="2">
      <t>ショク</t>
    </rPh>
    <rPh sb="3" eb="4">
      <t>シュ</t>
    </rPh>
    <phoneticPr fontId="1"/>
  </si>
  <si>
    <t xml:space="preserve"> 1 常　食</t>
    <rPh sb="3" eb="4">
      <t>ジョウ</t>
    </rPh>
    <rPh sb="5" eb="6">
      <t>ショク</t>
    </rPh>
    <phoneticPr fontId="1"/>
  </si>
  <si>
    <t xml:space="preserve"> 療養食加算
 対象食</t>
    <rPh sb="1" eb="3">
      <t>リョウヨウ</t>
    </rPh>
    <rPh sb="3" eb="4">
      <t>ショク</t>
    </rPh>
    <rPh sb="4" eb="6">
      <t>カサン</t>
    </rPh>
    <rPh sb="8" eb="10">
      <t>タイショウ</t>
    </rPh>
    <rPh sb="10" eb="11">
      <t>ショク</t>
    </rPh>
    <phoneticPr fontId="11"/>
  </si>
  <si>
    <t xml:space="preserve"> 2 軟　食</t>
    <rPh sb="3" eb="4">
      <t>ナン</t>
    </rPh>
    <rPh sb="5" eb="6">
      <t>ショク</t>
    </rPh>
    <phoneticPr fontId="1"/>
  </si>
  <si>
    <t xml:space="preserve"> 3 流動食</t>
    <rPh sb="3" eb="5">
      <t>リュウドウ</t>
    </rPh>
    <rPh sb="5" eb="6">
      <t>ショク</t>
    </rPh>
    <phoneticPr fontId="1"/>
  </si>
  <si>
    <t>)</t>
  </si>
  <si>
    <t>　各種加算の状況</t>
    <rPh sb="1" eb="3">
      <t>カクシュ</t>
    </rPh>
    <rPh sb="3" eb="5">
      <t>カサン</t>
    </rPh>
    <rPh sb="6" eb="8">
      <t>ジョウキョウ</t>
    </rPh>
    <phoneticPr fontId="1"/>
  </si>
  <si>
    <t xml:space="preserve"> 摂取量の調査</t>
    <phoneticPr fontId="11"/>
  </si>
  <si>
    <t xml:space="preserve"> 全体有の場合</t>
    <rPh sb="1" eb="3">
      <t>ゼンタイ</t>
    </rPh>
    <rPh sb="3" eb="4">
      <t>ア</t>
    </rPh>
    <rPh sb="5" eb="7">
      <t>バアイ</t>
    </rPh>
    <phoneticPr fontId="1"/>
  </si>
  <si>
    <t xml:space="preserve"> 給食量の調整</t>
    <phoneticPr fontId="11"/>
  </si>
  <si>
    <t>副食(主菜・副菜）の量</t>
    <rPh sb="0" eb="2">
      <t>フクショク</t>
    </rPh>
    <rPh sb="3" eb="5">
      <t>シュサイ</t>
    </rPh>
    <rPh sb="6" eb="8">
      <t>フクサイ</t>
    </rPh>
    <rPh sb="10" eb="11">
      <t>リョウ</t>
    </rPh>
    <phoneticPr fontId="1"/>
  </si>
  <si>
    <t>給与栄養目標量の設定（確認）月</t>
    <rPh sb="0" eb="2">
      <t>キュウヨ</t>
    </rPh>
    <rPh sb="2" eb="4">
      <t>エイヨウ</t>
    </rPh>
    <rPh sb="4" eb="6">
      <t>モクヒョウ</t>
    </rPh>
    <rPh sb="6" eb="7">
      <t>リョウ</t>
    </rPh>
    <rPh sb="8" eb="10">
      <t>セッテイ</t>
    </rPh>
    <rPh sb="11" eb="13">
      <t>カクニン</t>
    </rPh>
    <rPh sb="14" eb="15">
      <t>ツキ</t>
    </rPh>
    <phoneticPr fontId="11"/>
  </si>
  <si>
    <t>量(g)</t>
    <rPh sb="0" eb="1">
      <t>リョウ</t>
    </rPh>
    <phoneticPr fontId="11"/>
  </si>
  <si>
    <t>給与栄養目標量</t>
    <phoneticPr fontId="11"/>
  </si>
  <si>
    <t>提供栄養量</t>
    <rPh sb="0" eb="2">
      <t>テイキョウ</t>
    </rPh>
    <rPh sb="2" eb="4">
      <t>エイヨウ</t>
    </rPh>
    <rPh sb="4" eb="5">
      <t>リョウ</t>
    </rPh>
    <phoneticPr fontId="11"/>
  </si>
  <si>
    <r>
      <t xml:space="preserve">穀類
</t>
    </r>
    <r>
      <rPr>
        <sz val="4"/>
        <color theme="1"/>
        <rFont val="ＭＳ 明朝"/>
        <family val="1"/>
        <charset val="128"/>
      </rPr>
      <t>(1食平均分)</t>
    </r>
    <rPh sb="5" eb="6">
      <t>ショク</t>
    </rPh>
    <rPh sb="6" eb="8">
      <t>ヘイキン</t>
    </rPh>
    <rPh sb="8" eb="9">
      <t>ブン</t>
    </rPh>
    <phoneticPr fontId="1"/>
  </si>
  <si>
    <t xml:space="preserve"> エネルギー(kcal)</t>
    <phoneticPr fontId="11"/>
  </si>
  <si>
    <t xml:space="preserve"> たんぱく質(g)</t>
    <phoneticPr fontId="11"/>
  </si>
  <si>
    <t xml:space="preserve"> 脂質(g)</t>
    <phoneticPr fontId="11"/>
  </si>
  <si>
    <t xml:space="preserve"> いも及びでんぷん類</t>
    <phoneticPr fontId="1"/>
  </si>
  <si>
    <t xml:space="preserve"> カルシウム(mg)</t>
    <phoneticPr fontId="11"/>
  </si>
  <si>
    <t xml:space="preserve"> 砂糖及び甘味類</t>
    <phoneticPr fontId="1"/>
  </si>
  <si>
    <t xml:space="preserve"> 鉄(mg)</t>
    <phoneticPr fontId="11"/>
  </si>
  <si>
    <t xml:space="preserve"> 豆　　　　 類</t>
    <phoneticPr fontId="1"/>
  </si>
  <si>
    <t xml:space="preserve"> ビタミンＡ(ﾚﾁﾉｰﾙ当量)(μg)</t>
    <phoneticPr fontId="11"/>
  </si>
  <si>
    <r>
      <t xml:space="preserve"> ビタミンＢ</t>
    </r>
    <r>
      <rPr>
        <vertAlign val="subscript"/>
        <sz val="10"/>
        <color theme="1"/>
        <rFont val="ＭＳ 明朝"/>
        <family val="1"/>
        <charset val="128"/>
      </rPr>
      <t>１</t>
    </r>
    <r>
      <rPr>
        <sz val="10"/>
        <color theme="1"/>
        <rFont val="ＭＳ 明朝"/>
        <family val="1"/>
        <charset val="128"/>
      </rPr>
      <t>(mg)</t>
    </r>
    <phoneticPr fontId="1"/>
  </si>
  <si>
    <r>
      <t xml:space="preserve"> ビタミンＢ</t>
    </r>
    <r>
      <rPr>
        <vertAlign val="subscript"/>
        <sz val="10"/>
        <color theme="1"/>
        <rFont val="ＭＳ 明朝"/>
        <family val="1"/>
        <charset val="128"/>
      </rPr>
      <t>２</t>
    </r>
    <r>
      <rPr>
        <sz val="10"/>
        <color theme="1"/>
        <rFont val="ＭＳ 明朝"/>
        <family val="1"/>
        <charset val="128"/>
      </rPr>
      <t>(mg)</t>
    </r>
    <phoneticPr fontId="1"/>
  </si>
  <si>
    <t xml:space="preserve"> ビタミンＣ(mg)</t>
    <phoneticPr fontId="11"/>
  </si>
  <si>
    <t xml:space="preserve"> 食物繊維(ｇ)</t>
    <phoneticPr fontId="11"/>
  </si>
  <si>
    <t xml:space="preserve"> 塩分(食塩相当量)(ｇ)</t>
    <phoneticPr fontId="11"/>
  </si>
  <si>
    <t xml:space="preserve"> 炭水化物ｴﾈﾙｷﾞｰ比(％)</t>
    <rPh sb="1" eb="5">
      <t>タンスイカブツ</t>
    </rPh>
    <phoneticPr fontId="1"/>
  </si>
  <si>
    <t xml:space="preserve"> たんぱく質ｴﾈﾙｷﾞｰ比(％)</t>
    <phoneticPr fontId="11"/>
  </si>
  <si>
    <t xml:space="preserve"> 脂質ｴﾈﾙｷﾞｰ比(％)</t>
    <phoneticPr fontId="11"/>
  </si>
  <si>
    <t>乳　　　　　類</t>
    <phoneticPr fontId="1"/>
  </si>
  <si>
    <t xml:space="preserve"> ＊飽和脂肪酸エネルギー比（％）</t>
    <rPh sb="2" eb="4">
      <t>ホウワ</t>
    </rPh>
    <rPh sb="4" eb="7">
      <t>シボウサン</t>
    </rPh>
    <rPh sb="12" eb="13">
      <t>ヒ</t>
    </rPh>
    <phoneticPr fontId="11"/>
  </si>
  <si>
    <t xml:space="preserve"> 推定摂取率</t>
    <rPh sb="1" eb="3">
      <t>スイテイ</t>
    </rPh>
    <rPh sb="3" eb="5">
      <t>セッシュ</t>
    </rPh>
    <rPh sb="5" eb="6">
      <t>リツ</t>
    </rPh>
    <phoneticPr fontId="11"/>
  </si>
  <si>
    <t>％</t>
  </si>
  <si>
    <t xml:space="preserve"> 食材料費</t>
    <phoneticPr fontId="11"/>
  </si>
  <si>
    <t>）円</t>
  </si>
  <si>
    <t xml:space="preserve"> 作業指示書</t>
    <rPh sb="1" eb="3">
      <t>サギョウ</t>
    </rPh>
    <rPh sb="3" eb="6">
      <t>シジショ</t>
    </rPh>
    <phoneticPr fontId="11"/>
  </si>
  <si>
    <t xml:space="preserve"> 給食日誌</t>
    <rPh sb="1" eb="3">
      <t>キュウショク</t>
    </rPh>
    <rPh sb="3" eb="5">
      <t>ニッシ</t>
    </rPh>
    <phoneticPr fontId="11"/>
  </si>
  <si>
    <t>人</t>
    <phoneticPr fontId="11"/>
  </si>
  <si>
    <t>回</t>
    <rPh sb="0" eb="1">
      <t>カイ</t>
    </rPh>
    <phoneticPr fontId="11"/>
  </si>
  <si>
    <t xml:space="preserve"> 栄養成分表示</t>
    <phoneticPr fontId="11"/>
  </si>
  <si>
    <t xml:space="preserve"> 非常時の
 危機管理</t>
    <rPh sb="3" eb="4">
      <t>ジ</t>
    </rPh>
    <rPh sb="7" eb="9">
      <t>キキ</t>
    </rPh>
    <rPh sb="9" eb="11">
      <t>カンリ</t>
    </rPh>
    <phoneticPr fontId="11"/>
  </si>
  <si>
    <t>）人分を（</t>
  </si>
  <si>
    <t xml:space="preserve"> 自施設の栄養管理に
 関する課題</t>
    <rPh sb="1" eb="2">
      <t>ジ</t>
    </rPh>
    <rPh sb="2" eb="4">
      <t>シセツ</t>
    </rPh>
    <rPh sb="5" eb="7">
      <t>エイヨウ</t>
    </rPh>
    <rPh sb="7" eb="9">
      <t>カンリ</t>
    </rPh>
    <rPh sb="12" eb="13">
      <t>カン</t>
    </rPh>
    <rPh sb="15" eb="17">
      <t>カダイ</t>
    </rPh>
    <phoneticPr fontId="11"/>
  </si>
  <si>
    <t>電話番号</t>
  </si>
  <si>
    <t>その他の場合(内容)</t>
    <rPh sb="2" eb="3">
      <t>タ</t>
    </rPh>
    <rPh sb="4" eb="6">
      <t>バアイ</t>
    </rPh>
    <rPh sb="7" eb="9">
      <t>ナイヨウ</t>
    </rPh>
    <phoneticPr fontId="1"/>
  </si>
  <si>
    <t>管理栄養士・栄養士</t>
    <rPh sb="0" eb="2">
      <t>カンリ</t>
    </rPh>
    <rPh sb="2" eb="5">
      <t>エイヨウシ</t>
    </rPh>
    <rPh sb="6" eb="9">
      <t>エイヨウシ</t>
    </rPh>
    <phoneticPr fontId="1"/>
  </si>
  <si>
    <t>その他の場合(内容)　</t>
    <rPh sb="2" eb="3">
      <t>タ</t>
    </rPh>
    <rPh sb="4" eb="6">
      <t>バアイ</t>
    </rPh>
    <rPh sb="7" eb="9">
      <t>ナイヨウ</t>
    </rPh>
    <phoneticPr fontId="1"/>
  </si>
  <si>
    <t>デイ・配食サービス定員</t>
    <rPh sb="3" eb="5">
      <t>ハイショク</t>
    </rPh>
    <rPh sb="9" eb="11">
      <t>テイイン</t>
    </rPh>
    <phoneticPr fontId="1"/>
  </si>
  <si>
    <t>栄養状態のアセスメント</t>
    <rPh sb="0" eb="2">
      <t>エイヨウ</t>
    </rPh>
    <rPh sb="2" eb="4">
      <t>ジョウタイ</t>
    </rPh>
    <phoneticPr fontId="1"/>
  </si>
  <si>
    <t>提供栄養量</t>
    <rPh sb="0" eb="2">
      <t>テイキョウ</t>
    </rPh>
    <rPh sb="2" eb="4">
      <t>エイヨウ</t>
    </rPh>
    <rPh sb="4" eb="5">
      <t>リョウ</t>
    </rPh>
    <phoneticPr fontId="1"/>
  </si>
  <si>
    <t>〒</t>
    <phoneticPr fontId="1"/>
  </si>
  <si>
    <t>（電話）</t>
    <phoneticPr fontId="11"/>
  </si>
  <si>
    <t xml:space="preserve"> 栄養管理等について
 検討する会議</t>
    <rPh sb="16" eb="18">
      <t>カイギ</t>
    </rPh>
    <phoneticPr fontId="1"/>
  </si>
  <si>
    <t>(</t>
    <phoneticPr fontId="1"/>
  </si>
  <si>
    <t>生活習慣病の予防及び重症化予防を図る</t>
    <rPh sb="0" eb="2">
      <t>セイカツ</t>
    </rPh>
    <rPh sb="2" eb="4">
      <t>シュウカン</t>
    </rPh>
    <rPh sb="4" eb="5">
      <t>ビョウ</t>
    </rPh>
    <rPh sb="6" eb="8">
      <t>ヨボウ</t>
    </rPh>
    <rPh sb="8" eb="9">
      <t>オヨ</t>
    </rPh>
    <rPh sb="10" eb="13">
      <t>ジュウショウカ</t>
    </rPh>
    <rPh sb="13" eb="15">
      <t>ヨボウ</t>
    </rPh>
    <rPh sb="16" eb="17">
      <t>ハカ</t>
    </rPh>
    <phoneticPr fontId="1"/>
  </si>
  <si>
    <t xml:space="preserve"> 予防を図る</t>
    <phoneticPr fontId="11"/>
  </si>
  <si>
    <t>その他（</t>
  </si>
  <si>
    <t>【委託内容】</t>
    <phoneticPr fontId="1"/>
  </si>
  <si>
    <t>)</t>
    <phoneticPr fontId="1"/>
  </si>
  <si>
    <t>【実施回数】(</t>
    <phoneticPr fontId="1"/>
  </si>
  <si>
    <t>(</t>
    <phoneticPr fontId="1"/>
  </si>
  <si>
    <t>％）</t>
    <phoneticPr fontId="11"/>
  </si>
  <si>
    <t>献立表掲示又は配布</t>
    <rPh sb="0" eb="2">
      <t>コンダテ</t>
    </rPh>
    <rPh sb="2" eb="3">
      <t>ヒョウ</t>
    </rPh>
    <rPh sb="3" eb="5">
      <t>ケイジ</t>
    </rPh>
    <rPh sb="5" eb="6">
      <t>マタ</t>
    </rPh>
    <rPh sb="7" eb="9">
      <t>ハイフ</t>
    </rPh>
    <phoneticPr fontId="1"/>
  </si>
  <si>
    <t>ポスター又はリーフレット</t>
    <rPh sb="4" eb="5">
      <t>マタ</t>
    </rPh>
    <phoneticPr fontId="1"/>
  </si>
  <si>
    <t>給食だより</t>
    <rPh sb="0" eb="2">
      <t>キュウショク</t>
    </rPh>
    <phoneticPr fontId="1"/>
  </si>
  <si>
    <t>【健康・栄養情報の提供方法】</t>
    <phoneticPr fontId="11"/>
  </si>
  <si>
    <t>　テーマ献立</t>
    <rPh sb="4" eb="6">
      <t>コンダテ</t>
    </rPh>
    <phoneticPr fontId="11"/>
  </si>
  <si>
    <t>生活習慣病予防</t>
    <rPh sb="0" eb="2">
      <t>セイカツ</t>
    </rPh>
    <rPh sb="2" eb="4">
      <t>シュウカン</t>
    </rPh>
    <rPh sb="4" eb="5">
      <t>ビョウ</t>
    </rPh>
    <rPh sb="5" eb="7">
      <t>ヨボウ</t>
    </rPh>
    <phoneticPr fontId="1"/>
  </si>
  <si>
    <t>地産地消</t>
    <rPh sb="0" eb="4">
      <t>チサンチショウ</t>
    </rPh>
    <phoneticPr fontId="1"/>
  </si>
  <si>
    <t>食品ロス削減</t>
    <rPh sb="0" eb="2">
      <t>ショクヒン</t>
    </rPh>
    <rPh sb="4" eb="6">
      <t>サクゲン</t>
    </rPh>
    <phoneticPr fontId="1"/>
  </si>
  <si>
    <t>【災害時対応マニュアル】</t>
    <phoneticPr fontId="11"/>
  </si>
  <si>
    <t>【災害時連絡指示体制】</t>
    <phoneticPr fontId="1"/>
  </si>
  <si>
    <t>【非常食等の備蓄】</t>
    <phoneticPr fontId="1"/>
  </si>
  <si>
    <t>(</t>
    <phoneticPr fontId="1"/>
  </si>
  <si>
    <t xml:space="preserve">）日分  </t>
    <phoneticPr fontId="1"/>
  </si>
  <si>
    <t>無</t>
    <rPh sb="0" eb="1">
      <t>ナ</t>
    </rPh>
    <phoneticPr fontId="1"/>
  </si>
  <si>
    <t>)</t>
    <phoneticPr fontId="1"/>
  </si>
  <si>
    <t>【炊き出し訓練等】</t>
    <rPh sb="1" eb="2">
      <t>タ</t>
    </rPh>
    <rPh sb="3" eb="4">
      <t>ダ</t>
    </rPh>
    <rPh sb="5" eb="7">
      <t>クンレン</t>
    </rPh>
    <rPh sb="7" eb="8">
      <t>トウ</t>
    </rPh>
    <phoneticPr fontId="1"/>
  </si>
  <si>
    <t>【食中毒発生時の食事提供対応マニュアル】</t>
    <phoneticPr fontId="11"/>
  </si>
  <si>
    <t xml:space="preserve"> 報告担当者</t>
    <phoneticPr fontId="11"/>
  </si>
  <si>
    <t>部門名</t>
    <phoneticPr fontId="1"/>
  </si>
  <si>
    <t>所在地（施設の所在地と異なる場合に記入してください。)</t>
    <phoneticPr fontId="1"/>
  </si>
  <si>
    <t>有</t>
    <rPh sb="0" eb="1">
      <t>アリ</t>
    </rPh>
    <phoneticPr fontId="1"/>
  </si>
  <si>
    <t>【方　　法】</t>
    <phoneticPr fontId="11"/>
  </si>
  <si>
    <t xml:space="preserve"> ％） 6 その他（</t>
    <phoneticPr fontId="1"/>
  </si>
  <si>
    <t>選択</t>
    <rPh sb="0" eb="2">
      <t>センタク</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</si>
  <si>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</si>
  <si>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</si>
  <si>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老人福祉施設</t>
    <rPh sb="0" eb="2">
      <t>ロウジン</t>
    </rPh>
    <rPh sb="2" eb="4">
      <t>フクシ</t>
    </rPh>
    <rPh sb="4" eb="6">
      <t>シセツ</t>
    </rPh>
    <phoneticPr fontId="1"/>
  </si>
  <si>
    <t>社会福祉施設</t>
    <rPh sb="0" eb="2">
      <t>シャカイ</t>
    </rPh>
    <rPh sb="2" eb="4">
      <t>フクシ</t>
    </rPh>
    <rPh sb="4" eb="6">
      <t>シセツ</t>
    </rPh>
    <phoneticPr fontId="1"/>
  </si>
  <si>
    <t>その他（有料老人ホーム等）</t>
    <rPh sb="2" eb="3">
      <t>タ</t>
    </rPh>
    <rPh sb="4" eb="6">
      <t>ユウリョウ</t>
    </rPh>
    <rPh sb="6" eb="8">
      <t>ロウジン</t>
    </rPh>
    <rPh sb="11" eb="12">
      <t>トウ</t>
    </rPh>
    <phoneticPr fontId="1"/>
  </si>
  <si>
    <t>病態別　</t>
    <phoneticPr fontId="1"/>
  </si>
  <si>
    <t>成分栄養別</t>
    <phoneticPr fontId="1"/>
  </si>
  <si>
    <t>（</t>
    <phoneticPr fontId="1"/>
  </si>
  <si>
    <t>）回</t>
    <phoneticPr fontId="1"/>
  </si>
  <si>
    <t>有(</t>
    <phoneticPr fontId="1"/>
  </si>
  <si>
    <t>)</t>
    <phoneticPr fontId="1"/>
  </si>
  <si>
    <t xml:space="preserve"> 無</t>
    <phoneticPr fontId="1"/>
  </si>
  <si>
    <t>摂取量の調査</t>
    <phoneticPr fontId="1"/>
  </si>
  <si>
    <t>その他（</t>
    <phoneticPr fontId="1"/>
  </si>
  <si>
    <t>1人1日（</t>
    <rPh sb="1" eb="2">
      <t>ニン</t>
    </rPh>
    <rPh sb="3" eb="4">
      <t>ニチ</t>
    </rPh>
    <phoneticPr fontId="1"/>
  </si>
  <si>
    <t>）あたり</t>
    <phoneticPr fontId="1"/>
  </si>
  <si>
    <t>朝食</t>
    <rPh sb="0" eb="2">
      <t>チョウショク</t>
    </rPh>
    <phoneticPr fontId="1"/>
  </si>
  <si>
    <t>昼食</t>
    <rPh sb="0" eb="2">
      <t>チュウショク</t>
    </rPh>
    <phoneticPr fontId="1"/>
  </si>
  <si>
    <t>夕食</t>
    <rPh sb="0" eb="2">
      <t>ユウショク</t>
    </rPh>
    <phoneticPr fontId="1"/>
  </si>
  <si>
    <t>）あたり（</t>
    <phoneticPr fontId="1"/>
  </si>
  <si>
    <t xml:space="preserve"> 1人( </t>
    <phoneticPr fontId="1"/>
  </si>
  <si>
    <t>4 その他(</t>
    <phoneticPr fontId="11"/>
  </si>
  <si>
    <r>
      <t>ビタミンB</t>
    </r>
    <r>
      <rPr>
        <vertAlign val="subscript"/>
        <sz val="10"/>
        <rFont val="ＭＳ 明朝"/>
        <family val="1"/>
        <charset val="128"/>
      </rPr>
      <t>1</t>
    </r>
    <phoneticPr fontId="1"/>
  </si>
  <si>
    <t>特定給食施設栄養管理報告書(介護老人保健施設・介護医療院・老人福祉施設・社会福祉施設・その他用)</t>
    <phoneticPr fontId="1"/>
  </si>
  <si>
    <t xml:space="preserve"> 対象者(利用者)の把握</t>
    <rPh sb="1" eb="4">
      <t>タイショウシャ</t>
    </rPh>
    <rPh sb="5" eb="8">
      <t>リヨウシャ</t>
    </rPh>
    <rPh sb="10" eb="12">
      <t>ハアク</t>
    </rPh>
    <phoneticPr fontId="1"/>
  </si>
  <si>
    <t>　栄養教育</t>
    <rPh sb="1" eb="3">
      <t>エイヨウ</t>
    </rPh>
    <rPh sb="3" eb="5">
      <t>キョウイク</t>
    </rPh>
    <phoneticPr fontId="1"/>
  </si>
  <si>
    <t>部門の位置づけ</t>
    <rPh sb="0" eb="2">
      <t>ブモン</t>
    </rPh>
    <rPh sb="3" eb="5">
      <t>イチ</t>
    </rPh>
    <phoneticPr fontId="1"/>
  </si>
  <si>
    <t>栄養部</t>
    <rPh sb="0" eb="2">
      <t>エイヨウ</t>
    </rPh>
    <rPh sb="2" eb="3">
      <t>ブ</t>
    </rPh>
    <phoneticPr fontId="1"/>
  </si>
  <si>
    <t>診療部</t>
    <rPh sb="0" eb="2">
      <t>シンリョウ</t>
    </rPh>
    <rPh sb="2" eb="3">
      <t>ブ</t>
    </rPh>
    <phoneticPr fontId="1"/>
  </si>
  <si>
    <t>事務部</t>
    <rPh sb="0" eb="2">
      <t>ジム</t>
    </rPh>
    <rPh sb="2" eb="3">
      <t>ブ</t>
    </rPh>
    <phoneticPr fontId="1"/>
  </si>
  <si>
    <t xml:space="preserve"> 栄養状態のアセスメント</t>
    <rPh sb="1" eb="3">
      <t>エイヨウ</t>
    </rPh>
    <rPh sb="3" eb="5">
      <t>ジョウタイ</t>
    </rPh>
    <phoneticPr fontId="11"/>
  </si>
  <si>
    <t>残菜の調査</t>
    <phoneticPr fontId="1"/>
  </si>
  <si>
    <t>入力日</t>
    <rPh sb="0" eb="2">
      <t>ニュウリョク</t>
    </rPh>
    <rPh sb="2" eb="3">
      <t>ビ</t>
    </rPh>
    <phoneticPr fontId="1"/>
  </si>
  <si>
    <r>
      <t>ビタミンB</t>
    </r>
    <r>
      <rPr>
        <vertAlign val="subscript"/>
        <sz val="10"/>
        <rFont val="ＭＳ 明朝"/>
        <family val="1"/>
        <charset val="128"/>
      </rPr>
      <t>2</t>
    </r>
    <phoneticPr fontId="1"/>
  </si>
  <si>
    <r>
      <t>ビタミンB</t>
    </r>
    <r>
      <rPr>
        <vertAlign val="subscript"/>
        <sz val="10"/>
        <rFont val="ＭＳ 明朝"/>
        <family val="1"/>
        <charset val="128"/>
      </rPr>
      <t>1</t>
    </r>
    <phoneticPr fontId="1"/>
  </si>
  <si>
    <r>
      <t>ビタミンB</t>
    </r>
    <r>
      <rPr>
        <vertAlign val="subscript"/>
        <sz val="10"/>
        <rFont val="ＭＳ 明朝"/>
        <family val="1"/>
        <charset val="128"/>
      </rPr>
      <t>2</t>
    </r>
    <phoneticPr fontId="1"/>
  </si>
  <si>
    <t>その他（</t>
    <phoneticPr fontId="1"/>
  </si>
  <si>
    <t>やせに該当する者の割合</t>
    <phoneticPr fontId="1"/>
  </si>
  <si>
    <t>肥満に該当する者の割合</t>
  </si>
  <si>
    <t>入力項目</t>
    <rPh sb="0" eb="2">
      <t>ニュウリョク</t>
    </rPh>
    <rPh sb="2" eb="4">
      <t>コウモク</t>
    </rPh>
    <phoneticPr fontId="1"/>
  </si>
  <si>
    <t>個人/全体/両方</t>
    <rPh sb="0" eb="2">
      <t>コジン</t>
    </rPh>
    <rPh sb="3" eb="5">
      <t>ゼンタイ</t>
    </rPh>
    <rPh sb="6" eb="8">
      <t>リョウホウ</t>
    </rPh>
    <phoneticPr fontId="1"/>
  </si>
  <si>
    <r>
      <t>所在地</t>
    </r>
    <r>
      <rPr>
        <sz val="8"/>
        <rFont val="ＭＳ 明朝"/>
        <family val="1"/>
        <charset val="128"/>
      </rPr>
      <t>(施設所在地と異なる場合)</t>
    </r>
    <rPh sb="0" eb="3">
      <t>ショザイチ</t>
    </rPh>
    <rPh sb="4" eb="6">
      <t>シセツ</t>
    </rPh>
    <rPh sb="6" eb="9">
      <t>ショザイチ</t>
    </rPh>
    <rPh sb="10" eb="11">
      <t>コト</t>
    </rPh>
    <rPh sb="13" eb="15">
      <t>バアイ</t>
    </rPh>
    <phoneticPr fontId="1"/>
  </si>
  <si>
    <t>食中毒発生時の食事提供対応マニュアル</t>
    <rPh sb="0" eb="3">
      <t>ショクチュウドク</t>
    </rPh>
    <rPh sb="3" eb="5">
      <t>ハッセイ</t>
    </rPh>
    <rPh sb="5" eb="6">
      <t>ジ</t>
    </rPh>
    <rPh sb="7" eb="9">
      <t>ショクジ</t>
    </rPh>
    <rPh sb="9" eb="11">
      <t>テイキョウ</t>
    </rPh>
    <rPh sb="11" eb="13">
      <t>タイオウ</t>
    </rPh>
    <phoneticPr fontId="1"/>
  </si>
  <si>
    <t>　藤沢市特定給食施設等の栄養の改善に関する規則第６条の規定により、次のとおり栄養管理状況を報告します。</t>
    <rPh sb="1" eb="4">
      <t>フジサワシ</t>
    </rPh>
    <rPh sb="4" eb="6">
      <t>トクテイ</t>
    </rPh>
    <rPh sb="6" eb="8">
      <t>キュウショク</t>
    </rPh>
    <rPh sb="8" eb="10">
      <t>シセツ</t>
    </rPh>
    <rPh sb="10" eb="11">
      <t>ナド</t>
    </rPh>
    <rPh sb="12" eb="14">
      <t>エイヨウ</t>
    </rPh>
    <rPh sb="15" eb="17">
      <t>カイゼン</t>
    </rPh>
    <rPh sb="18" eb="19">
      <t>カン</t>
    </rPh>
    <rPh sb="21" eb="23">
      <t>キソク</t>
    </rPh>
    <rPh sb="23" eb="24">
      <t>ダイ</t>
    </rPh>
    <rPh sb="25" eb="26">
      <t>ジョウ</t>
    </rPh>
    <rPh sb="27" eb="29">
      <t>キテイ</t>
    </rPh>
    <rPh sb="33" eb="34">
      <t>ツギ</t>
    </rPh>
    <rPh sb="38" eb="40">
      <t>エイヨウ</t>
    </rPh>
    <rPh sb="40" eb="42">
      <t>カンリ</t>
    </rPh>
    <rPh sb="42" eb="44">
      <t>ジョウキョウ</t>
    </rPh>
    <rPh sb="45" eb="47">
      <t>ホウコク</t>
    </rPh>
    <phoneticPr fontId="1"/>
  </si>
  <si>
    <r>
      <t>その他の対象者（　　）</t>
    </r>
    <r>
      <rPr>
        <sz val="8"/>
        <rFont val="ＭＳ 明朝"/>
        <family val="1"/>
        <charset val="128"/>
      </rPr>
      <t>(例：職員など）</t>
    </r>
    <rPh sb="4" eb="7">
      <t>タイショウシャ</t>
    </rPh>
    <rPh sb="12" eb="13">
      <t>レイ</t>
    </rPh>
    <rPh sb="14" eb="16">
      <t>ショクイン</t>
    </rPh>
    <phoneticPr fontId="1"/>
  </si>
  <si>
    <r>
      <t>入力日</t>
    </r>
    <r>
      <rPr>
        <sz val="8"/>
        <color rgb="FFFF0000"/>
        <rFont val="ＭＳ 明朝"/>
        <family val="1"/>
        <charset val="128"/>
      </rPr>
      <t>（入力例：20　　/　/）</t>
    </r>
    <rPh sb="0" eb="2">
      <t>ニュウリョク</t>
    </rPh>
    <rPh sb="2" eb="3">
      <t>ビ</t>
    </rPh>
    <phoneticPr fontId="1"/>
  </si>
  <si>
    <r>
      <t xml:space="preserve">構成職種の合計数
</t>
    </r>
    <r>
      <rPr>
        <sz val="8"/>
        <color rgb="FFFF0000"/>
        <rFont val="ＭＳ 明朝"/>
        <family val="1"/>
        <charset val="128"/>
      </rPr>
      <t>(同一職種は複数参加でも１で集計)</t>
    </r>
    <rPh sb="0" eb="2">
      <t>コウセイ</t>
    </rPh>
    <rPh sb="2" eb="4">
      <t>ショクシュ</t>
    </rPh>
    <rPh sb="5" eb="7">
      <t>ゴウケイ</t>
    </rPh>
    <rPh sb="7" eb="8">
      <t>カズ</t>
    </rPh>
    <rPh sb="10" eb="12">
      <t>ドウイツ</t>
    </rPh>
    <rPh sb="12" eb="14">
      <t>ショクシュ</t>
    </rPh>
    <rPh sb="15" eb="17">
      <t>フクスウ</t>
    </rPh>
    <rPh sb="17" eb="19">
      <t>サンカ</t>
    </rPh>
    <rPh sb="23" eb="25">
      <t>シュウケイ</t>
    </rPh>
    <phoneticPr fontId="1"/>
  </si>
  <si>
    <r>
      <t xml:space="preserve">その他（　　　　　）
</t>
    </r>
    <r>
      <rPr>
        <sz val="8"/>
        <color rgb="FFFF0000"/>
        <rFont val="ＭＳ 明朝"/>
        <family val="1"/>
        <charset val="128"/>
      </rPr>
      <t>(夜食や補食があればその内容を入力)</t>
    </r>
    <rPh sb="2" eb="3">
      <t>タ</t>
    </rPh>
    <rPh sb="26" eb="28">
      <t>ニュウリョク</t>
    </rPh>
    <phoneticPr fontId="1"/>
  </si>
  <si>
    <r>
      <t>把握時期(年月)</t>
    </r>
    <r>
      <rPr>
        <sz val="8"/>
        <color rgb="FFFF0000"/>
        <rFont val="ＭＳ 明朝"/>
        <family val="1"/>
        <charset val="128"/>
      </rPr>
      <t>（入力例：20　/　）</t>
    </r>
    <rPh sb="0" eb="2">
      <t>ハアク</t>
    </rPh>
    <rPh sb="2" eb="4">
      <t>ジキ</t>
    </rPh>
    <rPh sb="5" eb="7">
      <t>ネンゲツ</t>
    </rPh>
    <phoneticPr fontId="1"/>
  </si>
  <si>
    <r>
      <t xml:space="preserve">報告担当者
</t>
    </r>
    <r>
      <rPr>
        <sz val="8"/>
        <color rgb="FFFF0000"/>
        <rFont val="ＭＳ 明朝"/>
        <family val="1"/>
        <charset val="128"/>
      </rPr>
      <t>(施設側の担当者名を記入)</t>
    </r>
    <rPh sb="0" eb="2">
      <t>ホウコク</t>
    </rPh>
    <rPh sb="2" eb="5">
      <t>タントウシャ</t>
    </rPh>
    <rPh sb="7" eb="9">
      <t>シセツ</t>
    </rPh>
    <rPh sb="9" eb="10">
      <t>ガワ</t>
    </rPh>
    <rPh sb="11" eb="14">
      <t>タントウシャ</t>
    </rPh>
    <rPh sb="14" eb="15">
      <t>メイ</t>
    </rPh>
    <rPh sb="16" eb="18">
      <t>キニュウ</t>
    </rPh>
    <phoneticPr fontId="1"/>
  </si>
  <si>
    <r>
      <t xml:space="preserve">栄養教育実施の有無
</t>
    </r>
    <r>
      <rPr>
        <sz val="8"/>
        <color rgb="FFFF0000"/>
        <rFont val="ＭＳ 明朝"/>
        <family val="1"/>
        <charset val="128"/>
      </rPr>
      <t>(健康・栄養情報の提供をしている場合も有）</t>
    </r>
    <rPh sb="0" eb="2">
      <t>エイヨウ</t>
    </rPh>
    <rPh sb="2" eb="4">
      <t>キョウイク</t>
    </rPh>
    <rPh sb="4" eb="6">
      <t>ジッシ</t>
    </rPh>
    <rPh sb="11" eb="13">
      <t>ケンコウ</t>
    </rPh>
    <rPh sb="14" eb="16">
      <t>エイヨウ</t>
    </rPh>
    <rPh sb="16" eb="18">
      <t>ジョウホウ</t>
    </rPh>
    <rPh sb="19" eb="21">
      <t>テイキョウ</t>
    </rPh>
    <rPh sb="26" eb="28">
      <t>バアイ</t>
    </rPh>
    <rPh sb="29" eb="30">
      <t>アリ</t>
    </rPh>
    <phoneticPr fontId="1"/>
  </si>
  <si>
    <r>
      <t>推定摂取率</t>
    </r>
    <r>
      <rPr>
        <sz val="8"/>
        <color rgb="FFFF0000"/>
        <rFont val="ＭＳ 明朝"/>
        <family val="1"/>
        <charset val="128"/>
      </rPr>
      <t>（○○％の数字のみ入力）</t>
    </r>
    <rPh sb="0" eb="2">
      <t>スイテイ</t>
    </rPh>
    <rPh sb="2" eb="4">
      <t>セッシュ</t>
    </rPh>
    <rPh sb="4" eb="5">
      <t>リツ</t>
    </rPh>
    <rPh sb="10" eb="12">
      <t>スウジ</t>
    </rPh>
    <rPh sb="14" eb="16">
      <t>ニュウリョク</t>
    </rPh>
    <phoneticPr fontId="1"/>
  </si>
  <si>
    <r>
      <t xml:space="preserve">栄養教育の実施概要
</t>
    </r>
    <r>
      <rPr>
        <sz val="8"/>
        <color rgb="FFFF0000"/>
        <rFont val="ＭＳ 明朝"/>
        <family val="1"/>
        <charset val="128"/>
      </rPr>
      <t>（該当がない場合は「0」、把握をしていない場合は「-」と入力）</t>
    </r>
    <rPh sb="0" eb="2">
      <t>エイヨウ</t>
    </rPh>
    <rPh sb="2" eb="4">
      <t>キョウイク</t>
    </rPh>
    <rPh sb="5" eb="7">
      <t>ジッシ</t>
    </rPh>
    <rPh sb="7" eb="9">
      <t>ガイヨウ</t>
    </rPh>
    <rPh sb="11" eb="13">
      <t>ガイトウ</t>
    </rPh>
    <rPh sb="16" eb="18">
      <t>バアイ</t>
    </rPh>
    <rPh sb="23" eb="25">
      <t>ハアク</t>
    </rPh>
    <rPh sb="31" eb="33">
      <t>バアイ</t>
    </rPh>
    <rPh sb="38" eb="40">
      <t>ニュウリョク</t>
    </rPh>
    <phoneticPr fontId="1"/>
  </si>
  <si>
    <t>選択</t>
  </si>
  <si>
    <t>自動計算</t>
  </si>
  <si>
    <t>自動計算</t>
    <phoneticPr fontId="1"/>
  </si>
  <si>
    <r>
      <t xml:space="preserve">従事者人数(給食部門全員)
</t>
    </r>
    <r>
      <rPr>
        <sz val="8"/>
        <color rgb="FFFF0000"/>
        <rFont val="ＭＳ 明朝"/>
        <family val="1"/>
        <charset val="128"/>
      </rPr>
      <t>（該当者がいない場合は「0」と入力）</t>
    </r>
    <rPh sb="0" eb="3">
      <t>ジュウジシャ</t>
    </rPh>
    <rPh sb="3" eb="4">
      <t>ニン</t>
    </rPh>
    <rPh sb="4" eb="5">
      <t>スウ</t>
    </rPh>
    <rPh sb="6" eb="8">
      <t>キュウショク</t>
    </rPh>
    <rPh sb="8" eb="10">
      <t>ブモン</t>
    </rPh>
    <rPh sb="10" eb="12">
      <t>ゼンイン</t>
    </rPh>
    <phoneticPr fontId="1"/>
  </si>
  <si>
    <r>
      <t xml:space="preserve">食数(1日あたり平均食数)
</t>
    </r>
    <r>
      <rPr>
        <sz val="8"/>
        <color rgb="FFFF0000"/>
        <rFont val="ＭＳ 明朝"/>
        <family val="1"/>
        <charset val="128"/>
      </rPr>
      <t>（該当者がいない場合は「0」と入力)</t>
    </r>
    <rPh sb="0" eb="1">
      <t>ショク</t>
    </rPh>
    <rPh sb="1" eb="2">
      <t>スウ</t>
    </rPh>
    <rPh sb="4" eb="5">
      <t>ニチ</t>
    </rPh>
    <rPh sb="8" eb="10">
      <t>ヘイキン</t>
    </rPh>
    <rPh sb="10" eb="11">
      <t>ショク</t>
    </rPh>
    <rPh sb="11" eb="12">
      <t>スウ</t>
    </rPh>
    <phoneticPr fontId="1"/>
  </si>
  <si>
    <r>
      <t>平均提供食品量</t>
    </r>
    <r>
      <rPr>
        <sz val="8"/>
        <color rgb="FFFF0000"/>
        <rFont val="ＭＳ 明朝"/>
        <family val="1"/>
        <charset val="128"/>
      </rPr>
      <t>（※主食は１食平均分）</t>
    </r>
    <rPh sb="0" eb="2">
      <t>ヘイキン</t>
    </rPh>
    <rPh sb="2" eb="4">
      <t>テイキョウ</t>
    </rPh>
    <rPh sb="4" eb="6">
      <t>ショクヒン</t>
    </rPh>
    <rPh sb="6" eb="7">
      <t>リョウ</t>
    </rPh>
    <rPh sb="9" eb="11">
      <t>シュショク</t>
    </rPh>
    <rPh sb="13" eb="14">
      <t>ショク</t>
    </rPh>
    <rPh sb="14" eb="16">
      <t>ヘイキン</t>
    </rPh>
    <rPh sb="16" eb="17">
      <t>ブン</t>
    </rPh>
    <phoneticPr fontId="1"/>
  </si>
  <si>
    <r>
      <t>ごはん</t>
    </r>
    <r>
      <rPr>
        <sz val="8"/>
        <color rgb="FFFF0000"/>
        <rFont val="ＭＳ 明朝"/>
        <family val="1"/>
        <charset val="128"/>
      </rPr>
      <t>（※）</t>
    </r>
    <phoneticPr fontId="1"/>
  </si>
  <si>
    <r>
      <t>パン</t>
    </r>
    <r>
      <rPr>
        <sz val="8"/>
        <color rgb="FFFF0000"/>
        <rFont val="ＭＳ 明朝"/>
        <family val="1"/>
        <charset val="128"/>
      </rPr>
      <t>（※）</t>
    </r>
    <phoneticPr fontId="1"/>
  </si>
  <si>
    <r>
      <t>麺</t>
    </r>
    <r>
      <rPr>
        <sz val="8"/>
        <color rgb="FFFF0000"/>
        <rFont val="ＭＳ 明朝"/>
        <family val="1"/>
        <charset val="128"/>
      </rPr>
      <t>（※）</t>
    </r>
    <rPh sb="0" eb="1">
      <t>メン</t>
    </rPh>
    <phoneticPr fontId="1"/>
  </si>
  <si>
    <r>
      <t>年・月</t>
    </r>
    <r>
      <rPr>
        <sz val="8"/>
        <color rgb="FFFF0000"/>
        <rFont val="ＭＳ 明朝"/>
        <family val="1"/>
        <charset val="128"/>
      </rPr>
      <t>（入力例：20　　/　）</t>
    </r>
    <rPh sb="0" eb="1">
      <t>ネン</t>
    </rPh>
    <rPh sb="2" eb="3">
      <t>ゲツ</t>
    </rPh>
    <phoneticPr fontId="1"/>
  </si>
  <si>
    <t>入力</t>
    <phoneticPr fontId="1"/>
  </si>
  <si>
    <t>入力</t>
    <phoneticPr fontId="1"/>
  </si>
  <si>
    <t>選択</t>
    <phoneticPr fontId="1"/>
  </si>
  <si>
    <t>選択</t>
    <phoneticPr fontId="1"/>
  </si>
  <si>
    <t>自動反映</t>
    <rPh sb="0" eb="2">
      <t>ジドウ</t>
    </rPh>
    <rPh sb="2" eb="4">
      <t>ハンエイ</t>
    </rPh>
    <phoneticPr fontId="1"/>
  </si>
  <si>
    <t>自動計算</t>
    <phoneticPr fontId="1"/>
  </si>
  <si>
    <t>選択</t>
    <phoneticPr fontId="1"/>
  </si>
  <si>
    <r>
      <t xml:space="preserve">自施設の栄養管理に関する課題
</t>
    </r>
    <r>
      <rPr>
        <sz val="8"/>
        <color rgb="FFFF0000"/>
        <rFont val="ＭＳ 明朝"/>
        <family val="1"/>
        <charset val="128"/>
      </rPr>
      <t>（80文字以内で入力）</t>
    </r>
    <rPh sb="0" eb="1">
      <t>ジ</t>
    </rPh>
    <rPh sb="1" eb="3">
      <t>シセツ</t>
    </rPh>
    <rPh sb="4" eb="6">
      <t>エイヨウ</t>
    </rPh>
    <rPh sb="6" eb="8">
      <t>カンリ</t>
    </rPh>
    <rPh sb="9" eb="10">
      <t>カン</t>
    </rPh>
    <rPh sb="12" eb="14">
      <t>カダイ</t>
    </rPh>
    <rPh sb="18" eb="20">
      <t>モジ</t>
    </rPh>
    <rPh sb="20" eb="22">
      <t>イナイ</t>
    </rPh>
    <rPh sb="23" eb="25">
      <t>ニュウリョク</t>
    </rPh>
    <phoneticPr fontId="1"/>
  </si>
  <si>
    <r>
      <t>各種加算の状況</t>
    </r>
    <r>
      <rPr>
        <sz val="8"/>
        <color rgb="FFFF0000"/>
        <rFont val="ＭＳ 明朝"/>
        <family val="1"/>
        <charset val="128"/>
      </rPr>
      <t>（上記以外の加算がある場合、80文字以内で入力）</t>
    </r>
    <rPh sb="0" eb="2">
      <t>カクシュ</t>
    </rPh>
    <rPh sb="2" eb="4">
      <t>カサン</t>
    </rPh>
    <rPh sb="5" eb="7">
      <t>ジョウキョウ</t>
    </rPh>
    <phoneticPr fontId="1"/>
  </si>
  <si>
    <r>
      <t>年齢区分①</t>
    </r>
    <r>
      <rPr>
        <sz val="8"/>
        <color rgb="FFFF0000"/>
        <rFont val="ＭＳ 明朝"/>
        <family val="1"/>
        <charset val="128"/>
      </rPr>
      <t>(〇〇～〇〇と数字入力)</t>
    </r>
    <rPh sb="0" eb="2">
      <t>ネンレイ</t>
    </rPh>
    <rPh sb="2" eb="4">
      <t>クブン</t>
    </rPh>
    <rPh sb="12" eb="14">
      <t>スウジ</t>
    </rPh>
    <rPh sb="14" eb="16">
      <t>ニュウリョク</t>
    </rPh>
    <phoneticPr fontId="1"/>
  </si>
  <si>
    <r>
      <t>年齢区分②</t>
    </r>
    <r>
      <rPr>
        <sz val="8"/>
        <color rgb="FFFF0000"/>
        <rFont val="ＭＳ 明朝"/>
        <family val="1"/>
        <charset val="128"/>
      </rPr>
      <t>(〇〇～〇〇と数字入力)</t>
    </r>
    <rPh sb="0" eb="2">
      <t>ネンレイ</t>
    </rPh>
    <rPh sb="2" eb="4">
      <t>クブン</t>
    </rPh>
    <phoneticPr fontId="1"/>
  </si>
  <si>
    <r>
      <t>年齢区分③</t>
    </r>
    <r>
      <rPr>
        <sz val="8"/>
        <color rgb="FFFF0000"/>
        <rFont val="ＭＳ 明朝"/>
        <family val="1"/>
        <charset val="128"/>
      </rPr>
      <t>(〇〇～〇〇と数字入力)</t>
    </r>
    <rPh sb="0" eb="2">
      <t>ネンレイ</t>
    </rPh>
    <rPh sb="2" eb="4">
      <t>クブン</t>
    </rPh>
    <phoneticPr fontId="1"/>
  </si>
  <si>
    <r>
      <t>年齢区分④</t>
    </r>
    <r>
      <rPr>
        <sz val="8"/>
        <color rgb="FFFF0000"/>
        <rFont val="ＭＳ 明朝"/>
        <family val="1"/>
        <charset val="128"/>
      </rPr>
      <t>(〇〇～〇〇と数字入力)</t>
    </r>
    <rPh sb="0" eb="2">
      <t>ネンレイ</t>
    </rPh>
    <rPh sb="2" eb="4">
      <t>クブン</t>
    </rPh>
    <phoneticPr fontId="1"/>
  </si>
  <si>
    <r>
      <t xml:space="preserve">対象者(利用者)の把握の結果
</t>
    </r>
    <r>
      <rPr>
        <sz val="8"/>
        <color rgb="FFFF0000"/>
        <rFont val="ＭＳ 明朝"/>
        <family val="1"/>
        <charset val="128"/>
      </rPr>
      <t>（年齢区分が2つ以上ある場合は②以降も入力）</t>
    </r>
    <r>
      <rPr>
        <sz val="10"/>
        <rFont val="ＭＳ 明朝"/>
        <family val="1"/>
        <charset val="128"/>
      </rPr>
      <t xml:space="preserve">
</t>
    </r>
    <rPh sb="0" eb="3">
      <t>タイショウシャ</t>
    </rPh>
    <rPh sb="4" eb="7">
      <t>リヨウシャ</t>
    </rPh>
    <rPh sb="9" eb="11">
      <t>ハアク</t>
    </rPh>
    <rPh sb="12" eb="14">
      <t>ケッカ</t>
    </rPh>
    <rPh sb="16" eb="18">
      <t>ネンレイ</t>
    </rPh>
    <rPh sb="18" eb="20">
      <t>クブン</t>
    </rPh>
    <rPh sb="23" eb="25">
      <t>イジョウ</t>
    </rPh>
    <rPh sb="27" eb="29">
      <t>バアイ</t>
    </rPh>
    <rPh sb="31" eb="33">
      <t>イコウ</t>
    </rPh>
    <rPh sb="34" eb="36">
      <t>ニュウリョク</t>
    </rPh>
    <phoneticPr fontId="1"/>
  </si>
  <si>
    <t>身体状況の把握①</t>
    <rPh sb="0" eb="2">
      <t>シンタイ</t>
    </rPh>
    <rPh sb="2" eb="4">
      <t>ジョウキョウ</t>
    </rPh>
    <rPh sb="5" eb="7">
      <t>ハアク</t>
    </rPh>
    <phoneticPr fontId="1"/>
  </si>
  <si>
    <r>
      <t xml:space="preserve">身体状況の把握②
</t>
    </r>
    <r>
      <rPr>
        <sz val="8"/>
        <color rgb="FFFF0000"/>
        <rFont val="ＭＳ 明朝"/>
        <family val="1"/>
        <charset val="128"/>
      </rPr>
      <t>（入所者に対する割合を入力。該当者がいない場合は「0」、把握をしていない場合は「-」）</t>
    </r>
    <phoneticPr fontId="1"/>
  </si>
  <si>
    <t>有/無（藤沢市保健所より指定されている場合は有）</t>
    <rPh sb="0" eb="1">
      <t>アリ</t>
    </rPh>
    <rPh sb="2" eb="3">
      <t>ナ</t>
    </rPh>
    <phoneticPr fontId="1"/>
  </si>
  <si>
    <t>有/無</t>
  </si>
  <si>
    <t>組織図の有/無</t>
    <rPh sb="0" eb="3">
      <t>ソシキズ</t>
    </rPh>
    <phoneticPr fontId="1"/>
  </si>
  <si>
    <t>把握の有/無</t>
    <rPh sb="0" eb="2">
      <t>ハアク</t>
    </rPh>
    <phoneticPr fontId="1"/>
  </si>
  <si>
    <t>身長の把握の有/無</t>
    <rPh sb="0" eb="2">
      <t>シンチョウ</t>
    </rPh>
    <rPh sb="3" eb="5">
      <t>ハアク</t>
    </rPh>
    <phoneticPr fontId="1"/>
  </si>
  <si>
    <t>体重の把握の有/無</t>
    <rPh sb="0" eb="2">
      <t>タイジュウ</t>
    </rPh>
    <rPh sb="3" eb="5">
      <t>ハアク</t>
    </rPh>
    <phoneticPr fontId="1"/>
  </si>
  <si>
    <t>疾病状況の把握の有/無</t>
  </si>
  <si>
    <t>病態別(有/無)</t>
    <rPh sb="0" eb="2">
      <t>ビョウタイ</t>
    </rPh>
    <rPh sb="2" eb="3">
      <t>ベツ</t>
    </rPh>
    <phoneticPr fontId="1"/>
  </si>
  <si>
    <t>成分栄養別(有/無)</t>
    <rPh sb="0" eb="2">
      <t>セイブン</t>
    </rPh>
    <rPh sb="2" eb="4">
      <t>エイヨウ</t>
    </rPh>
    <rPh sb="4" eb="5">
      <t>ベツ</t>
    </rPh>
    <phoneticPr fontId="1"/>
  </si>
  <si>
    <t>残菜の調査(有/無）</t>
    <rPh sb="0" eb="1">
      <t>ザン</t>
    </rPh>
    <rPh sb="1" eb="2">
      <t>サイ</t>
    </rPh>
    <rPh sb="3" eb="5">
      <t>チョウサ</t>
    </rPh>
    <phoneticPr fontId="1"/>
  </si>
  <si>
    <t>摂取量の調査（有/無）</t>
    <rPh sb="0" eb="2">
      <t>セッシュ</t>
    </rPh>
    <rPh sb="2" eb="3">
      <t>リョウ</t>
    </rPh>
    <rPh sb="4" eb="6">
      <t>チョウサ</t>
    </rPh>
    <phoneticPr fontId="1"/>
  </si>
  <si>
    <t>主食量の調整の有/無</t>
    <rPh sb="0" eb="2">
      <t>シュショク</t>
    </rPh>
    <rPh sb="2" eb="3">
      <t>リョウ</t>
    </rPh>
    <rPh sb="4" eb="6">
      <t>チョウセイ</t>
    </rPh>
    <phoneticPr fontId="1"/>
  </si>
  <si>
    <t>副食(主菜・副菜)量の調整の有/無</t>
    <rPh sb="0" eb="2">
      <t>フクショク</t>
    </rPh>
    <rPh sb="3" eb="4">
      <t>シュ</t>
    </rPh>
    <rPh sb="4" eb="5">
      <t>ナ</t>
    </rPh>
    <rPh sb="6" eb="8">
      <t>フクサイ</t>
    </rPh>
    <rPh sb="9" eb="10">
      <t>リョウ</t>
    </rPh>
    <rPh sb="11" eb="13">
      <t>チョウセイ</t>
    </rPh>
    <phoneticPr fontId="1"/>
  </si>
  <si>
    <t>朝食の提供の有/無</t>
    <rPh sb="0" eb="2">
      <t>チョウショク</t>
    </rPh>
    <rPh sb="3" eb="5">
      <t>テイキョウ</t>
    </rPh>
    <phoneticPr fontId="1"/>
  </si>
  <si>
    <t>昼食の提供の有/無</t>
    <rPh sb="0" eb="2">
      <t>チュウショク</t>
    </rPh>
    <rPh sb="3" eb="5">
      <t>テイキョウ</t>
    </rPh>
    <phoneticPr fontId="1"/>
  </si>
  <si>
    <t>夕食の提供の有/無</t>
    <rPh sb="0" eb="2">
      <t>ユウショク</t>
    </rPh>
    <rPh sb="3" eb="5">
      <t>テイキョウ</t>
    </rPh>
    <phoneticPr fontId="1"/>
  </si>
  <si>
    <t>献立表掲示又は配布の有/無</t>
    <rPh sb="0" eb="2">
      <t>コンダテ</t>
    </rPh>
    <rPh sb="2" eb="3">
      <t>ヒョウ</t>
    </rPh>
    <rPh sb="3" eb="5">
      <t>ケイジ</t>
    </rPh>
    <rPh sb="5" eb="6">
      <t>マタ</t>
    </rPh>
    <rPh sb="7" eb="9">
      <t>ハイフ</t>
    </rPh>
    <phoneticPr fontId="1"/>
  </si>
  <si>
    <t>ポスター又はリーフレットの有/無</t>
    <rPh sb="4" eb="5">
      <t>マタ</t>
    </rPh>
    <phoneticPr fontId="1"/>
  </si>
  <si>
    <t>給食だよりの有/無</t>
    <rPh sb="0" eb="2">
      <t>キュウショク</t>
    </rPh>
    <phoneticPr fontId="1"/>
  </si>
  <si>
    <t>エネルギーの有/無</t>
  </si>
  <si>
    <t>たんぱく質の有/無</t>
    <rPh sb="4" eb="5">
      <t>シツ</t>
    </rPh>
    <phoneticPr fontId="1"/>
  </si>
  <si>
    <t>脂質の有/無</t>
    <rPh sb="0" eb="2">
      <t>シシツ</t>
    </rPh>
    <phoneticPr fontId="1"/>
  </si>
  <si>
    <t>食塩相当量の有/無</t>
    <rPh sb="0" eb="2">
      <t>ショクエン</t>
    </rPh>
    <rPh sb="2" eb="4">
      <t>ソウトウ</t>
    </rPh>
    <rPh sb="4" eb="5">
      <t>リョウ</t>
    </rPh>
    <phoneticPr fontId="1"/>
  </si>
  <si>
    <t>地産地消の有/無</t>
    <rPh sb="0" eb="4">
      <t>チサンチショウ</t>
    </rPh>
    <phoneticPr fontId="1"/>
  </si>
  <si>
    <t>食品ロス削減の有/無</t>
    <rPh sb="0" eb="2">
      <t>ショクヒン</t>
    </rPh>
    <rPh sb="4" eb="6">
      <t>サクゲン</t>
    </rPh>
    <phoneticPr fontId="1"/>
  </si>
  <si>
    <t>厨房内の有/無</t>
    <rPh sb="0" eb="2">
      <t>チュウボウ</t>
    </rPh>
    <rPh sb="2" eb="3">
      <t>ナイ</t>
    </rPh>
    <phoneticPr fontId="1"/>
  </si>
  <si>
    <t>防災保管庫の有/無</t>
    <rPh sb="0" eb="2">
      <t>ボウサイ</t>
    </rPh>
    <rPh sb="2" eb="5">
      <t>ホカンコ</t>
    </rPh>
    <phoneticPr fontId="1"/>
  </si>
  <si>
    <r>
      <t xml:space="preserve">生活習慣病予防の有/無
</t>
    </r>
    <r>
      <rPr>
        <sz val="8"/>
        <color rgb="FFFF0000"/>
        <rFont val="ＭＳ 明朝"/>
        <family val="1"/>
        <charset val="128"/>
      </rPr>
      <t>（栄養バランスに配慮した食事提供があれば有）</t>
    </r>
    <rPh sb="0" eb="2">
      <t>セイカツ</t>
    </rPh>
    <rPh sb="2" eb="4">
      <t>シュウカン</t>
    </rPh>
    <rPh sb="4" eb="5">
      <t>ビョウ</t>
    </rPh>
    <rPh sb="5" eb="7">
      <t>ヨボウ</t>
    </rPh>
    <phoneticPr fontId="1"/>
  </si>
  <si>
    <t>年/月</t>
    <rPh sb="0" eb="1">
      <t>ネン</t>
    </rPh>
    <rPh sb="2" eb="3">
      <t>ゲツ</t>
    </rPh>
    <phoneticPr fontId="1"/>
  </si>
  <si>
    <r>
      <t>利用者数</t>
    </r>
    <r>
      <rPr>
        <sz val="8"/>
        <color rgb="FFFF0000"/>
        <rFont val="ＭＳ 明朝"/>
        <family val="1"/>
        <charset val="128"/>
      </rPr>
      <t>（医薬品の栄養剤を利用している者も含む）</t>
    </r>
    <rPh sb="0" eb="3">
      <t>リヨウシャ</t>
    </rPh>
    <rPh sb="3" eb="4">
      <t>スウ</t>
    </rPh>
    <phoneticPr fontId="1"/>
  </si>
  <si>
    <t>非常食等の備蓄の有無</t>
    <rPh sb="0" eb="2">
      <t>ヒジョウ</t>
    </rPh>
    <rPh sb="3" eb="4">
      <t>トウ</t>
    </rPh>
    <rPh sb="5" eb="7">
      <t>ビチク</t>
    </rPh>
    <rPh sb="8" eb="10">
      <t>ウム</t>
    </rPh>
    <phoneticPr fontId="1"/>
  </si>
  <si>
    <t>非常食の量</t>
    <rPh sb="0" eb="2">
      <t>ヒジョウ</t>
    </rPh>
    <rPh sb="4" eb="5">
      <t>リョウ</t>
    </rPh>
    <phoneticPr fontId="1"/>
  </si>
  <si>
    <t>非常時用献立表の有無</t>
    <rPh sb="0" eb="2">
      <t>ヒジョウ</t>
    </rPh>
    <rPh sb="2" eb="3">
      <t>ジ</t>
    </rPh>
    <rPh sb="3" eb="4">
      <t>ヨウ</t>
    </rPh>
    <rPh sb="4" eb="6">
      <t>コンダテ</t>
    </rPh>
    <rPh sb="6" eb="7">
      <t>ヒョウ</t>
    </rPh>
    <rPh sb="8" eb="10">
      <t>ウム</t>
    </rPh>
    <phoneticPr fontId="1"/>
  </si>
  <si>
    <t>非常食等の保管場所</t>
    <rPh sb="0" eb="2">
      <t>ヒジョウ</t>
    </rPh>
    <rPh sb="3" eb="4">
      <t>トウ</t>
    </rPh>
    <rPh sb="5" eb="7">
      <t>ホカン</t>
    </rPh>
    <rPh sb="7" eb="9">
      <t>バショ</t>
    </rPh>
    <phoneticPr fontId="1"/>
  </si>
  <si>
    <r>
      <t xml:space="preserve">施設区分
</t>
    </r>
    <r>
      <rPr>
        <sz val="8"/>
        <color rgb="FFFF0000"/>
        <rFont val="ＭＳ 明朝"/>
        <family val="1"/>
        <charset val="128"/>
      </rPr>
      <t>（小規模特定給食施設：１回50食以上100食未満または1日100食以上250食未満の食事を提供する施設
特定給食施設：1回100食以上又は１日250食以上の食事を提供している施設）</t>
    </r>
    <rPh sb="0" eb="2">
      <t>シセツ</t>
    </rPh>
    <rPh sb="2" eb="3">
      <t>ク</t>
    </rPh>
    <rPh sb="3" eb="4">
      <t>ブン</t>
    </rPh>
    <rPh sb="37" eb="40">
      <t>ショクイジョウ</t>
    </rPh>
    <rPh sb="65" eb="6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</si>
</sst>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yyyy&quot;年&quot;m&quot;月&quot;;@"/>
    <numFmt numFmtId="178" formatCode="0.0_ "/>
    <numFmt numFmtId="179" formatCode="0.0"/>
    <numFmt numFmtId="180" formatCode="#"/>
    <numFmt numFmtId="181" formatCode="yyyy/m/d;@"/>
    <numFmt numFmtId="182" formatCode="0_ "/>
    <numFmt numFmtId="183" formatCode="yyyy&quot;年&quot;m&quot;月&quot;d&quot;日&quot;;@"/>
  </numFmts>
  <fonts count="22" x14ac:knownFonts="1">
    <font>
      <sz val="12"/>
      <color theme="1"/>
      <name val="ＭＳ 明朝"/>
      <family val="2"/>
      <charset val="128"/>
    </font>
    <font>
      <sz val="6"/>
      <name val="ＭＳ 明朝"/>
      <family val="2"/>
      <charset val="128"/>
    </font>
    <font>
      <sz val="10"/>
      <name val="ＭＳ 明朝"/>
      <family val="1"/>
      <charset val="128"/>
    </font>
    <font>
      <sz val="10"/>
      <color theme="1"/>
      <name val="ＭＳ 明朝"/>
      <family val="1"/>
      <charset val="128"/>
    </font>
    <font>
      <vertAlign val="subscript"/>
      <sz val="10"/>
      <color theme="1"/>
      <name val="ＭＳ 明朝"/>
      <family val="1"/>
      <charset val="128"/>
    </font>
    <font>
      <sz val="11"/>
      <name val="ＭＳ 明朝"/>
      <family val="2"/>
      <charset val="128"/>
    </font>
    <font>
      <sz val="11"/>
      <name val="ＭＳ 明朝"/>
      <family val="1"/>
      <charset val="128"/>
    </font>
    <font>
      <sz val="10"/>
      <color theme="1"/>
      <name val="ＭＳ 明朝"/>
      <family val="2"/>
      <charset val="128"/>
    </font>
    <font>
      <sz val="9"/>
      <color theme="1"/>
      <name val="ＭＳ 明朝"/>
      <family val="1"/>
      <charset val="128"/>
    </font>
    <font>
      <sz val="11"/>
      <color theme="1"/>
      <name val="ＭＳ Ｐゴシック"/>
      <family val="2"/>
      <scheme val="minor"/>
    </font>
    <font>
      <b/>
      <sz val="10"/>
      <color theme="1"/>
      <name val="ＭＳ 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8"/>
      <color theme="1"/>
      <name val="ＭＳ 明朝"/>
      <family val="2"/>
      <charset val="128"/>
    </font>
    <font>
      <sz val="8"/>
      <color theme="1"/>
      <name val="ＭＳ 明朝"/>
      <family val="1"/>
      <charset val="128"/>
    </font>
    <font>
      <sz val="6"/>
      <color theme="1"/>
      <name val="ＭＳ 明朝"/>
      <family val="1"/>
      <charset val="128"/>
    </font>
    <font>
      <sz val="4"/>
      <color theme="1"/>
      <name val="ＭＳ 明朝"/>
      <family val="1"/>
      <charset val="128"/>
    </font>
    <font>
      <vertAlign val="subscript"/>
      <sz val="10"/>
      <name val="ＭＳ 明朝"/>
      <family val="1"/>
      <charset val="128"/>
    </font>
    <font>
      <sz val="11"/>
      <color rgb="FFFF0000"/>
      <name val="ＭＳ 明朝"/>
      <family val="1"/>
      <charset val="128"/>
    </font>
    <font>
      <sz val="8"/>
      <name val="ＭＳ 明朝"/>
      <family val="1"/>
      <charset val="128"/>
    </font>
    <font>
      <sz val="8"/>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s>
  <borders count="50">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thin">
        <color indexed="64"/>
      </left>
      <right style="hair">
        <color auto="1"/>
      </right>
      <top style="thin">
        <color indexed="64"/>
      </top>
      <bottom style="hair">
        <color auto="1"/>
      </bottom>
      <diagonal/>
    </border>
    <border>
      <left style="thin">
        <color auto="1"/>
      </left>
      <right style="hair">
        <color auto="1"/>
      </right>
      <top style="hair">
        <color auto="1"/>
      </top>
      <bottom style="thin">
        <color auto="1"/>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hair">
        <color auto="1"/>
      </top>
      <bottom/>
      <diagonal/>
    </border>
    <border>
      <left style="hair">
        <color auto="1"/>
      </left>
      <right/>
      <top style="thin">
        <color indexed="64"/>
      </top>
      <bottom style="thin">
        <color indexed="64"/>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auto="1"/>
      </left>
      <right/>
      <top/>
      <bottom style="hair">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indexed="64"/>
      </bottom>
      <diagonal/>
    </border>
    <border>
      <left style="medium">
        <color indexed="64"/>
      </left>
      <right style="medium">
        <color indexed="64"/>
      </right>
      <top style="hair">
        <color auto="1"/>
      </top>
      <bottom/>
      <diagonal/>
    </border>
    <border>
      <left style="medium">
        <color indexed="64"/>
      </left>
      <right style="medium">
        <color indexed="64"/>
      </right>
      <top/>
      <bottom style="hair">
        <color auto="1"/>
      </bottom>
      <diagonal/>
    </border>
    <border>
      <left style="hair">
        <color auto="1"/>
      </left>
      <right/>
      <top style="hair">
        <color auto="1"/>
      </top>
      <bottom/>
      <diagonal/>
    </border>
    <border>
      <left style="medium">
        <color indexed="64"/>
      </left>
      <right style="hair">
        <color auto="1"/>
      </right>
      <top style="hair">
        <color auto="1"/>
      </top>
      <bottom/>
      <diagonal/>
    </border>
    <border>
      <left style="medium">
        <color indexed="64"/>
      </left>
      <right style="hair">
        <color auto="1"/>
      </right>
      <top/>
      <bottom/>
      <diagonal/>
    </border>
    <border>
      <left style="medium">
        <color indexed="64"/>
      </left>
      <right style="hair">
        <color auto="1"/>
      </right>
      <top/>
      <bottom style="hair">
        <color auto="1"/>
      </bottom>
      <diagonal/>
    </border>
    <border>
      <left style="medium">
        <color indexed="64"/>
      </left>
      <right style="hair">
        <color auto="1"/>
      </right>
      <top style="thin">
        <color indexed="64"/>
      </top>
      <bottom style="thin">
        <color indexed="64"/>
      </bottom>
      <diagonal/>
    </border>
    <border>
      <left style="medium">
        <color indexed="64"/>
      </left>
      <right style="hair">
        <color auto="1"/>
      </right>
      <top style="thin">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thin">
        <color indexed="64"/>
      </bottom>
      <diagonal/>
    </border>
    <border>
      <left style="medium">
        <color indexed="64"/>
      </left>
      <right style="hair">
        <color auto="1"/>
      </right>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9" fillId="0" borderId="0"/>
  </cellStyleXfs>
  <cellXfs count="433">
    <xf numFmtId="0" fontId="0" fillId="0" borderId="0" xfId="0">
      <alignment vertical="center"/>
    </xf>
    <xf numFmtId="0" fontId="6" fillId="0" borderId="0" xfId="0" applyFont="1" applyFill="1" applyBorder="1" applyAlignment="1">
      <alignment horizontal="center" vertical="top" wrapText="1"/>
    </xf>
    <xf numFmtId="0" fontId="6" fillId="0" borderId="0" xfId="0" applyFont="1" applyFill="1" applyBorder="1" applyAlignment="1">
      <alignment vertical="top"/>
    </xf>
    <xf numFmtId="0" fontId="2" fillId="0" borderId="0" xfId="0" applyFont="1" applyFill="1" applyBorder="1" applyAlignment="1">
      <alignment vertical="top" wrapText="1"/>
    </xf>
    <xf numFmtId="0" fontId="19"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181" fontId="6" fillId="0" borderId="34" xfId="0" applyNumberFormat="1" applyFont="1" applyFill="1" applyBorder="1" applyAlignment="1" applyProtection="1">
      <alignment horizontal="left" vertical="top" wrapText="1"/>
      <protection locked="0"/>
    </xf>
    <xf numFmtId="0" fontId="6" fillId="0" borderId="35"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2" borderId="37"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6" fillId="6" borderId="35" xfId="0" applyFont="1" applyFill="1" applyBorder="1" applyAlignment="1" applyProtection="1">
      <alignment horizontal="left" vertical="top" wrapText="1"/>
      <protection locked="0"/>
    </xf>
    <xf numFmtId="0" fontId="6" fillId="6" borderId="36" xfId="0" applyFont="1" applyFill="1" applyBorder="1" applyAlignment="1" applyProtection="1">
      <alignment horizontal="left" vertical="top" wrapText="1"/>
      <protection locked="0"/>
    </xf>
    <xf numFmtId="0" fontId="6" fillId="0" borderId="39" xfId="0" applyFont="1" applyFill="1" applyBorder="1" applyAlignment="1" applyProtection="1">
      <alignment horizontal="left" vertical="top" wrapText="1"/>
      <protection locked="0"/>
    </xf>
    <xf numFmtId="177" fontId="6" fillId="0" borderId="37" xfId="0" applyNumberFormat="1" applyFont="1" applyFill="1" applyBorder="1" applyAlignment="1" applyProtection="1">
      <alignment horizontal="left" vertical="top" wrapText="1"/>
      <protection locked="0"/>
    </xf>
    <xf numFmtId="49" fontId="6" fillId="0" borderId="36" xfId="0" applyNumberFormat="1" applyFont="1" applyFill="1" applyBorder="1" applyAlignment="1" applyProtection="1">
      <alignment horizontal="left" vertical="top" wrapText="1"/>
      <protection locked="0"/>
    </xf>
    <xf numFmtId="1" fontId="6" fillId="0" borderId="36" xfId="0" applyNumberFormat="1" applyFont="1" applyFill="1" applyBorder="1" applyAlignment="1" applyProtection="1">
      <alignment horizontal="left" vertical="top" wrapText="1"/>
      <protection locked="0"/>
    </xf>
    <xf numFmtId="179" fontId="6" fillId="0" borderId="36" xfId="0" applyNumberFormat="1" applyFont="1" applyFill="1" applyBorder="1" applyAlignment="1" applyProtection="1">
      <alignment horizontal="left" vertical="top" wrapText="1"/>
      <protection locked="0"/>
    </xf>
    <xf numFmtId="1" fontId="6" fillId="0" borderId="37" xfId="0" applyNumberFormat="1" applyFont="1" applyFill="1" applyBorder="1" applyAlignment="1" applyProtection="1">
      <alignment horizontal="left" vertical="top" wrapText="1"/>
      <protection locked="0"/>
    </xf>
    <xf numFmtId="178" fontId="6" fillId="0" borderId="36" xfId="0" applyNumberFormat="1" applyFont="1" applyFill="1" applyBorder="1" applyAlignment="1" applyProtection="1">
      <alignment horizontal="left" vertical="top" wrapText="1"/>
    </xf>
    <xf numFmtId="179" fontId="6" fillId="0" borderId="37" xfId="0" applyNumberFormat="1" applyFont="1" applyFill="1" applyBorder="1" applyAlignment="1" applyProtection="1">
      <alignment horizontal="left" vertical="top" wrapText="1"/>
      <protection locked="0"/>
    </xf>
    <xf numFmtId="0" fontId="6" fillId="0" borderId="34" xfId="0" applyFont="1" applyFill="1" applyBorder="1" applyAlignment="1" applyProtection="1">
      <alignment horizontal="center" vertical="top" wrapText="1"/>
      <protection locked="0"/>
    </xf>
    <xf numFmtId="0" fontId="3" fillId="0" borderId="7" xfId="1" applyFont="1" applyFill="1" applyBorder="1" applyAlignment="1" applyProtection="1">
      <alignment vertical="center" shrinkToFit="1"/>
    </xf>
    <xf numFmtId="0" fontId="5" fillId="0" borderId="27" xfId="0" applyFont="1" applyFill="1" applyBorder="1" applyAlignment="1" applyProtection="1">
      <alignment horizontal="center" vertical="top" wrapText="1"/>
    </xf>
    <xf numFmtId="0" fontId="6" fillId="0" borderId="3" xfId="0" applyFont="1" applyFill="1" applyBorder="1" applyAlignment="1" applyProtection="1">
      <alignment horizontal="center" vertical="top" wrapText="1"/>
    </xf>
    <xf numFmtId="0" fontId="6" fillId="0" borderId="29" xfId="0" applyFont="1" applyFill="1" applyBorder="1" applyAlignment="1" applyProtection="1">
      <alignment horizontal="center" vertical="top" wrapText="1"/>
    </xf>
    <xf numFmtId="0" fontId="6" fillId="0" borderId="27" xfId="0" applyFont="1" applyFill="1" applyBorder="1" applyAlignment="1" applyProtection="1">
      <alignment horizontal="center" vertical="top"/>
    </xf>
    <xf numFmtId="0" fontId="2" fillId="0" borderId="3" xfId="0" applyFont="1" applyFill="1" applyBorder="1" applyAlignment="1" applyProtection="1">
      <alignment horizontal="left" vertical="top" wrapText="1" shrinkToFit="1"/>
    </xf>
    <xf numFmtId="0" fontId="2" fillId="0" borderId="29" xfId="0" applyFont="1" applyFill="1" applyBorder="1" applyAlignment="1" applyProtection="1">
      <alignment vertical="top" wrapText="1"/>
    </xf>
    <xf numFmtId="0" fontId="6" fillId="0" borderId="24" xfId="0" applyFont="1" applyFill="1" applyBorder="1" applyAlignment="1" applyProtection="1">
      <alignment horizontal="center" vertical="top"/>
    </xf>
    <xf numFmtId="0" fontId="2" fillId="0" borderId="30" xfId="0" applyFont="1" applyFill="1" applyBorder="1" applyAlignment="1" applyProtection="1">
      <alignment vertical="top" wrapText="1"/>
    </xf>
    <xf numFmtId="0" fontId="6" fillId="0" borderId="21" xfId="0" applyFont="1" applyFill="1" applyBorder="1" applyAlignment="1" applyProtection="1">
      <alignment horizontal="center" vertical="top"/>
    </xf>
    <xf numFmtId="0" fontId="2" fillId="0" borderId="31" xfId="0" applyFont="1" applyFill="1" applyBorder="1" applyAlignment="1" applyProtection="1">
      <alignment vertical="top" wrapText="1"/>
    </xf>
    <xf numFmtId="0" fontId="6" fillId="0" borderId="25" xfId="0" applyFont="1" applyFill="1" applyBorder="1" applyAlignment="1" applyProtection="1">
      <alignment horizontal="center" vertical="top"/>
    </xf>
    <xf numFmtId="0" fontId="2" fillId="0" borderId="32" xfId="0" applyFont="1" applyFill="1" applyBorder="1" applyAlignment="1" applyProtection="1">
      <alignment vertical="top" wrapText="1"/>
    </xf>
    <xf numFmtId="0" fontId="2" fillId="0" borderId="3" xfId="0" applyFont="1" applyFill="1" applyBorder="1" applyAlignment="1" applyProtection="1">
      <alignment vertical="top" wrapText="1" shrinkToFit="1"/>
    </xf>
    <xf numFmtId="0" fontId="2" fillId="0" borderId="30" xfId="0" applyFont="1" applyFill="1" applyBorder="1" applyAlignment="1" applyProtection="1">
      <alignment vertical="top" wrapText="1" shrinkToFit="1"/>
    </xf>
    <xf numFmtId="0" fontId="2" fillId="0" borderId="31" xfId="0" applyFont="1" applyFill="1" applyBorder="1" applyAlignment="1" applyProtection="1">
      <alignment vertical="top" wrapText="1" shrinkToFit="1"/>
    </xf>
    <xf numFmtId="0" fontId="2" fillId="0" borderId="32" xfId="0" applyFont="1" applyFill="1" applyBorder="1" applyAlignment="1" applyProtection="1">
      <alignment vertical="top" wrapText="1" shrinkToFit="1"/>
    </xf>
    <xf numFmtId="0" fontId="2" fillId="0" borderId="31" xfId="0" applyFont="1" applyFill="1" applyBorder="1" applyAlignment="1" applyProtection="1">
      <alignment horizontal="left" vertical="top" wrapText="1" shrinkToFit="1"/>
    </xf>
    <xf numFmtId="0" fontId="2" fillId="0" borderId="20" xfId="0" applyFont="1" applyFill="1" applyBorder="1" applyAlignment="1" applyProtection="1">
      <alignment horizontal="left" vertical="top" wrapText="1" shrinkToFit="1"/>
    </xf>
    <xf numFmtId="0" fontId="6" fillId="0" borderId="26" xfId="0" applyFont="1" applyFill="1" applyBorder="1" applyAlignment="1" applyProtection="1">
      <alignment horizontal="center" vertical="top"/>
    </xf>
    <xf numFmtId="0" fontId="2" fillId="0" borderId="33" xfId="0" applyFont="1" applyFill="1" applyBorder="1" applyAlignment="1" applyProtection="1">
      <alignment vertical="top" wrapText="1" shrinkToFit="1"/>
    </xf>
    <xf numFmtId="178" fontId="2" fillId="0" borderId="30" xfId="0" applyNumberFormat="1" applyFont="1" applyFill="1" applyBorder="1" applyAlignment="1" applyProtection="1">
      <alignment vertical="top" wrapText="1" shrinkToFit="1"/>
    </xf>
    <xf numFmtId="0" fontId="2" fillId="0" borderId="33" xfId="0" applyFont="1" applyFill="1" applyBorder="1" applyAlignment="1" applyProtection="1">
      <alignment vertical="top" wrapText="1"/>
    </xf>
    <xf numFmtId="0" fontId="2" fillId="0" borderId="40" xfId="0" applyFont="1" applyFill="1" applyBorder="1" applyAlignment="1" applyProtection="1">
      <alignment vertical="top" wrapText="1"/>
    </xf>
    <xf numFmtId="0" fontId="2" fillId="0" borderId="1" xfId="0" applyFont="1" applyFill="1" applyBorder="1" applyAlignment="1" applyProtection="1">
      <alignment horizontal="left" vertical="top" wrapText="1" shrinkToFit="1"/>
    </xf>
    <xf numFmtId="0" fontId="2" fillId="0" borderId="29" xfId="0" applyFont="1" applyFill="1" applyBorder="1" applyAlignment="1" applyProtection="1">
      <alignment horizontal="left" vertical="top" wrapText="1" shrinkToFit="1"/>
    </xf>
    <xf numFmtId="0" fontId="6" fillId="0" borderId="32" xfId="0" applyFont="1" applyFill="1" applyBorder="1" applyAlignment="1" applyProtection="1">
      <alignment vertical="top" wrapText="1"/>
    </xf>
    <xf numFmtId="0" fontId="2" fillId="0" borderId="44" xfId="0" applyFont="1" applyFill="1" applyBorder="1" applyAlignment="1" applyProtection="1">
      <alignment horizontal="center" vertical="top" wrapText="1"/>
    </xf>
    <xf numFmtId="0" fontId="2" fillId="0" borderId="44" xfId="0" applyFont="1" applyFill="1" applyBorder="1" applyAlignment="1" applyProtection="1">
      <alignment vertical="top"/>
    </xf>
    <xf numFmtId="176" fontId="2" fillId="0" borderId="44" xfId="0" applyNumberFormat="1" applyFont="1" applyFill="1" applyBorder="1" applyAlignment="1" applyProtection="1">
      <alignment vertical="top"/>
    </xf>
    <xf numFmtId="0" fontId="2" fillId="0" borderId="45" xfId="0" applyFont="1" applyFill="1" applyBorder="1" applyAlignment="1" applyProtection="1">
      <alignment vertical="top"/>
    </xf>
    <xf numFmtId="0" fontId="2" fillId="0" borderId="46" xfId="0" applyFont="1" applyFill="1" applyBorder="1" applyAlignment="1" applyProtection="1">
      <alignment vertical="top"/>
    </xf>
    <xf numFmtId="0" fontId="2" fillId="0" borderId="47" xfId="0" applyFont="1" applyFill="1" applyBorder="1" applyAlignment="1" applyProtection="1">
      <alignment vertical="top"/>
    </xf>
    <xf numFmtId="0" fontId="2" fillId="0" borderId="44" xfId="0" applyFont="1" applyFill="1" applyBorder="1" applyAlignment="1" applyProtection="1">
      <alignment vertical="top" wrapText="1"/>
    </xf>
    <xf numFmtId="0" fontId="2" fillId="0" borderId="45" xfId="0" applyFont="1" applyFill="1" applyBorder="1" applyAlignment="1" applyProtection="1">
      <alignment vertical="top" wrapText="1"/>
    </xf>
    <xf numFmtId="0" fontId="2" fillId="0" borderId="46" xfId="0" applyFont="1" applyFill="1" applyBorder="1" applyAlignment="1" applyProtection="1">
      <alignment vertical="top" wrapText="1"/>
    </xf>
    <xf numFmtId="0" fontId="2" fillId="0" borderId="47" xfId="0" applyFont="1" applyFill="1" applyBorder="1" applyAlignment="1" applyProtection="1">
      <alignment vertical="top" wrapText="1"/>
    </xf>
    <xf numFmtId="0" fontId="2" fillId="0" borderId="43" xfId="0" applyFont="1" applyFill="1" applyBorder="1" applyAlignment="1" applyProtection="1">
      <alignment vertical="top" wrapText="1"/>
    </xf>
    <xf numFmtId="0" fontId="2" fillId="0" borderId="46" xfId="0" applyFont="1" applyFill="1" applyBorder="1" applyAlignment="1" applyProtection="1">
      <alignment horizontal="left" vertical="top" wrapText="1"/>
    </xf>
    <xf numFmtId="177" fontId="2" fillId="0" borderId="47" xfId="0" applyNumberFormat="1" applyFont="1" applyFill="1" applyBorder="1" applyAlignment="1" applyProtection="1">
      <alignmen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xf>
    <xf numFmtId="0" fontId="2" fillId="0" borderId="43" xfId="0" applyFont="1" applyFill="1" applyBorder="1" applyAlignment="1" applyProtection="1">
      <alignment vertical="top"/>
    </xf>
    <xf numFmtId="0" fontId="2" fillId="0" borderId="41" xfId="0" applyFont="1" applyFill="1" applyBorder="1" applyAlignment="1" applyProtection="1">
      <alignment vertical="top"/>
    </xf>
    <xf numFmtId="0" fontId="6" fillId="0" borderId="36" xfId="0" applyFont="1" applyFill="1" applyBorder="1" applyAlignment="1" applyProtection="1">
      <alignment horizontal="left" vertical="top" wrapText="1"/>
    </xf>
    <xf numFmtId="0" fontId="6" fillId="0" borderId="37" xfId="0" applyFont="1" applyFill="1" applyBorder="1" applyAlignment="1" applyProtection="1">
      <alignment horizontal="left" vertical="top" wrapText="1"/>
    </xf>
    <xf numFmtId="178" fontId="6" fillId="0" borderId="35" xfId="0" applyNumberFormat="1" applyFont="1" applyFill="1" applyBorder="1" applyAlignment="1" applyProtection="1">
      <alignment horizontal="left" vertical="top" wrapText="1"/>
    </xf>
    <xf numFmtId="1" fontId="6" fillId="0" borderId="36" xfId="0" applyNumberFormat="1"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shrinkToFit="1"/>
    </xf>
    <xf numFmtId="0" fontId="2" fillId="0" borderId="20" xfId="0" applyFont="1" applyFill="1" applyBorder="1" applyAlignment="1" applyProtection="1">
      <alignment horizontal="left" vertical="top" wrapText="1" shrinkToFit="1"/>
    </xf>
    <xf numFmtId="0" fontId="3" fillId="0" borderId="0" xfId="1" applyFont="1" applyFill="1" applyAlignment="1" applyProtection="1">
      <alignment vertical="center" shrinkToFit="1"/>
    </xf>
    <xf numFmtId="0" fontId="3" fillId="0" borderId="0" xfId="1" applyFont="1" applyFill="1" applyBorder="1" applyAlignment="1" applyProtection="1">
      <alignment vertical="center" shrinkToFit="1"/>
    </xf>
    <xf numFmtId="0" fontId="3" fillId="0" borderId="12" xfId="1" applyFont="1" applyFill="1" applyBorder="1" applyAlignment="1" applyProtection="1">
      <alignment vertical="center" shrinkToFit="1"/>
    </xf>
    <xf numFmtId="0" fontId="3" fillId="0" borderId="15" xfId="1" applyFont="1" applyFill="1" applyBorder="1" applyAlignment="1" applyProtection="1">
      <alignment vertical="center" shrinkToFit="1"/>
    </xf>
    <xf numFmtId="0" fontId="3" fillId="0" borderId="13" xfId="1" applyFont="1" applyFill="1" applyBorder="1" applyAlignment="1" applyProtection="1">
      <alignment vertical="center" shrinkToFit="1"/>
    </xf>
    <xf numFmtId="0" fontId="3" fillId="0" borderId="14" xfId="1" applyFont="1" applyFill="1" applyBorder="1" applyAlignment="1" applyProtection="1">
      <alignment vertical="center" shrinkToFit="1"/>
    </xf>
    <xf numFmtId="0" fontId="7" fillId="0" borderId="0" xfId="1" applyFont="1" applyFill="1" applyAlignment="1" applyProtection="1">
      <alignment vertical="center" shrinkToFit="1"/>
    </xf>
    <xf numFmtId="0" fontId="3" fillId="0" borderId="8" xfId="0" applyFont="1" applyFill="1" applyBorder="1" applyAlignment="1" applyProtection="1">
      <alignment vertical="center" shrinkToFit="1"/>
    </xf>
    <xf numFmtId="0" fontId="3" fillId="0" borderId="15"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0" xfId="1" applyFont="1" applyFill="1" applyAlignment="1" applyProtection="1">
      <alignment horizontal="left" vertical="center" shrinkToFit="1"/>
    </xf>
    <xf numFmtId="0" fontId="3" fillId="0" borderId="10" xfId="1" applyFont="1" applyFill="1" applyBorder="1" applyAlignment="1" applyProtection="1">
      <alignment vertical="center" shrinkToFit="1"/>
    </xf>
    <xf numFmtId="0" fontId="3" fillId="0" borderId="8" xfId="1" applyFont="1" applyFill="1" applyBorder="1" applyAlignment="1" applyProtection="1">
      <alignment vertical="center" shrinkToFit="1"/>
    </xf>
    <xf numFmtId="0" fontId="3" fillId="0" borderId="11" xfId="1" applyFont="1" applyFill="1" applyBorder="1" applyAlignment="1" applyProtection="1">
      <alignment vertical="center" shrinkToFit="1"/>
    </xf>
    <xf numFmtId="0" fontId="3" fillId="0" borderId="16" xfId="1" applyFont="1" applyFill="1" applyBorder="1" applyAlignment="1" applyProtection="1">
      <alignment vertical="center" shrinkToFit="1"/>
    </xf>
    <xf numFmtId="0" fontId="7" fillId="0" borderId="0" xfId="1" applyFont="1" applyFill="1" applyBorder="1" applyAlignment="1" applyProtection="1">
      <alignment vertical="center" shrinkToFit="1"/>
    </xf>
    <xf numFmtId="0" fontId="12" fillId="0" borderId="7" xfId="1" applyFont="1" applyFill="1" applyBorder="1" applyAlignment="1" applyProtection="1">
      <alignment vertical="center" shrinkToFit="1"/>
    </xf>
    <xf numFmtId="0" fontId="12" fillId="0" borderId="4" xfId="1" applyFont="1" applyFill="1" applyBorder="1" applyAlignment="1" applyProtection="1">
      <alignment vertical="center" shrinkToFit="1"/>
    </xf>
    <xf numFmtId="20" fontId="3" fillId="0" borderId="13" xfId="1" applyNumberFormat="1" applyFont="1" applyFill="1" applyBorder="1" applyAlignment="1" applyProtection="1">
      <alignment horizontal="left" vertical="center" shrinkToFit="1"/>
    </xf>
    <xf numFmtId="0" fontId="3" fillId="0" borderId="6" xfId="1" applyFont="1" applyFill="1" applyBorder="1" applyAlignment="1" applyProtection="1">
      <alignment vertical="center" shrinkToFit="1"/>
    </xf>
    <xf numFmtId="0" fontId="3" fillId="0" borderId="4" xfId="1"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9" fillId="0" borderId="0" xfId="1" applyFont="1" applyAlignment="1" applyProtection="1">
      <alignment shrinkToFit="1"/>
    </xf>
    <xf numFmtId="0" fontId="2" fillId="2" borderId="31" xfId="0" applyFont="1" applyFill="1" applyBorder="1" applyAlignment="1" applyProtection="1">
      <alignment vertical="top" wrapText="1" shrinkToFit="1"/>
    </xf>
    <xf numFmtId="0" fontId="21" fillId="0" borderId="29" xfId="0" applyFont="1" applyFill="1" applyBorder="1" applyAlignment="1" applyProtection="1">
      <alignment vertical="top" wrapText="1" shrinkToFit="1"/>
    </xf>
    <xf numFmtId="0" fontId="6" fillId="0" borderId="49" xfId="0" applyFont="1" applyFill="1" applyBorder="1" applyAlignment="1" applyProtection="1">
      <alignment horizontal="left" vertical="top" wrapText="1"/>
      <protection locked="0"/>
    </xf>
    <xf numFmtId="178" fontId="6" fillId="0" borderId="36" xfId="0" applyNumberFormat="1" applyFont="1" applyFill="1" applyBorder="1" applyAlignment="1" applyProtection="1">
      <alignment horizontal="left" vertical="top" wrapText="1"/>
      <protection locked="0"/>
    </xf>
    <xf numFmtId="0" fontId="2" fillId="0" borderId="22" xfId="0" applyFont="1" applyFill="1" applyBorder="1" applyAlignment="1" applyProtection="1">
      <alignment horizontal="left" vertical="top" wrapText="1" shrinkToFit="1"/>
    </xf>
    <xf numFmtId="0" fontId="2" fillId="0" borderId="18" xfId="0" applyFont="1" applyFill="1" applyBorder="1" applyAlignment="1" applyProtection="1">
      <alignment horizontal="left" vertical="top" wrapText="1" shrinkToFit="1"/>
    </xf>
    <xf numFmtId="0" fontId="2" fillId="0" borderId="23"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top" wrapText="1" shrinkToFit="1"/>
    </xf>
    <xf numFmtId="0" fontId="2" fillId="0" borderId="1" xfId="0" applyFont="1" applyFill="1" applyBorder="1" applyAlignment="1" applyProtection="1">
      <alignment horizontal="left" vertical="top" wrapText="1" shrinkToFit="1"/>
    </xf>
    <xf numFmtId="0" fontId="2" fillId="0" borderId="19" xfId="0" applyFont="1" applyFill="1" applyBorder="1" applyAlignment="1" applyProtection="1">
      <alignment horizontal="left" vertical="top" wrapText="1" shrinkToFit="1"/>
    </xf>
    <xf numFmtId="0" fontId="2" fillId="0" borderId="20" xfId="0" applyFont="1" applyFill="1" applyBorder="1" applyAlignment="1" applyProtection="1">
      <alignment horizontal="left" vertical="top" wrapText="1" shrinkToFit="1"/>
    </xf>
    <xf numFmtId="0" fontId="2" fillId="0" borderId="28" xfId="0" applyFont="1" applyFill="1" applyBorder="1" applyAlignment="1" applyProtection="1">
      <alignment horizontal="left" vertical="top" wrapText="1" shrinkToFit="1"/>
    </xf>
    <xf numFmtId="0" fontId="2" fillId="0" borderId="41" xfId="0" applyFont="1" applyFill="1" applyBorder="1" applyAlignment="1" applyProtection="1">
      <alignment horizontal="left" vertical="top" wrapText="1"/>
    </xf>
    <xf numFmtId="0" fontId="2" fillId="0" borderId="42" xfId="0" applyFont="1" applyFill="1" applyBorder="1" applyAlignment="1" applyProtection="1">
      <alignment horizontal="left" vertical="top" wrapText="1"/>
    </xf>
    <xf numFmtId="0" fontId="2" fillId="0" borderId="48"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41" xfId="0" applyFont="1" applyFill="1" applyBorder="1" applyAlignment="1" applyProtection="1">
      <alignment horizontal="left" vertical="top"/>
    </xf>
    <xf numFmtId="0" fontId="2" fillId="0" borderId="42" xfId="0" applyFont="1" applyFill="1" applyBorder="1" applyAlignment="1" applyProtection="1">
      <alignment horizontal="left" vertical="top"/>
    </xf>
    <xf numFmtId="0" fontId="2" fillId="0" borderId="43" xfId="0" applyFont="1" applyFill="1" applyBorder="1" applyAlignment="1" applyProtection="1">
      <alignment horizontal="left" vertical="top"/>
    </xf>
    <xf numFmtId="0" fontId="3" fillId="0" borderId="41" xfId="0" applyFont="1" applyFill="1" applyBorder="1" applyAlignment="1" applyProtection="1">
      <alignment horizontal="left" vertical="top" wrapText="1"/>
    </xf>
    <xf numFmtId="0" fontId="3" fillId="0" borderId="43" xfId="0" applyFont="1" applyFill="1" applyBorder="1" applyAlignment="1" applyProtection="1">
      <alignment horizontal="left" vertical="top" wrapText="1"/>
    </xf>
    <xf numFmtId="0" fontId="3" fillId="3" borderId="7" xfId="1" applyFont="1" applyFill="1" applyBorder="1" applyAlignment="1" applyProtection="1">
      <alignment horizontal="center" vertical="center" shrinkToFit="1"/>
    </xf>
    <xf numFmtId="0" fontId="3" fillId="4" borderId="7" xfId="1" applyFont="1" applyFill="1" applyBorder="1" applyAlignment="1" applyProtection="1">
      <alignment horizontal="center" vertical="center" shrinkToFit="1"/>
    </xf>
    <xf numFmtId="0" fontId="3" fillId="4" borderId="4"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4" xfId="1" applyFont="1" applyFill="1" applyBorder="1" applyAlignment="1" applyProtection="1">
      <alignment horizontal="center" vertical="center" shrinkToFit="1"/>
    </xf>
    <xf numFmtId="182" fontId="12" fillId="0" borderId="7" xfId="1" applyNumberFormat="1" applyFont="1" applyFill="1" applyBorder="1" applyAlignment="1" applyProtection="1">
      <alignment horizontal="center" vertical="center" shrinkToFit="1"/>
    </xf>
    <xf numFmtId="0" fontId="3" fillId="0" borderId="6" xfId="1" applyFont="1" applyFill="1" applyBorder="1" applyAlignment="1" applyProtection="1">
      <alignment horizontal="center" vertical="center" shrinkToFit="1"/>
    </xf>
    <xf numFmtId="0" fontId="3" fillId="0" borderId="7" xfId="1" applyFont="1" applyFill="1" applyBorder="1" applyAlignment="1" applyProtection="1">
      <alignment horizontal="center" vertical="center" shrinkToFit="1"/>
    </xf>
    <xf numFmtId="0" fontId="3" fillId="0" borderId="4" xfId="1" applyFont="1" applyFill="1" applyBorder="1" applyAlignment="1" applyProtection="1">
      <alignment horizontal="center" vertical="center" shrinkToFit="1"/>
    </xf>
    <xf numFmtId="0" fontId="3" fillId="0" borderId="7" xfId="1" applyFont="1" applyFill="1" applyBorder="1" applyAlignment="1" applyProtection="1">
      <alignment horizontal="left" vertical="center" shrinkToFit="1"/>
    </xf>
    <xf numFmtId="0" fontId="7" fillId="0" borderId="0" xfId="1" applyFont="1" applyFill="1" applyBorder="1" applyAlignment="1" applyProtection="1">
      <alignment horizontal="center" vertical="center" shrinkToFit="1"/>
    </xf>
    <xf numFmtId="0" fontId="14" fillId="0" borderId="13" xfId="1" applyFont="1" applyFill="1" applyBorder="1" applyAlignment="1" applyProtection="1">
      <alignment horizontal="left" vertical="center" shrinkToFit="1"/>
    </xf>
    <xf numFmtId="178" fontId="12" fillId="0" borderId="7" xfId="1" applyNumberFormat="1" applyFont="1" applyFill="1" applyBorder="1" applyAlignment="1" applyProtection="1">
      <alignment horizontal="center" vertical="center" shrinkToFit="1"/>
    </xf>
    <xf numFmtId="0" fontId="7" fillId="0" borderId="15"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180" fontId="3" fillId="0" borderId="6" xfId="1" applyNumberFormat="1" applyFont="1" applyFill="1" applyBorder="1" applyAlignment="1" applyProtection="1">
      <alignment horizontal="center" vertical="center" shrinkToFit="1"/>
    </xf>
    <xf numFmtId="180" fontId="3" fillId="0" borderId="7" xfId="1" applyNumberFormat="1" applyFont="1" applyFill="1" applyBorder="1" applyAlignment="1" applyProtection="1">
      <alignment horizontal="center" vertical="center" shrinkToFit="1"/>
    </xf>
    <xf numFmtId="0" fontId="3" fillId="0" borderId="10" xfId="1" applyFont="1" applyFill="1" applyBorder="1" applyAlignment="1" applyProtection="1">
      <alignment horizontal="center" vertical="center" shrinkToFit="1"/>
    </xf>
    <xf numFmtId="0" fontId="3" fillId="0" borderId="8" xfId="1" applyFont="1" applyFill="1" applyBorder="1" applyAlignment="1" applyProtection="1">
      <alignment horizontal="center" vertical="center" shrinkToFit="1"/>
    </xf>
    <xf numFmtId="0" fontId="3" fillId="0" borderId="8" xfId="1"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1" xfId="1" applyFont="1" applyFill="1" applyBorder="1" applyAlignment="1" applyProtection="1">
      <alignment horizontal="left" vertical="center" shrinkToFit="1"/>
    </xf>
    <xf numFmtId="0" fontId="3" fillId="0" borderId="10" xfId="1" applyFont="1" applyFill="1" applyBorder="1" applyAlignment="1" applyProtection="1">
      <alignment vertical="center" shrinkToFit="1"/>
    </xf>
    <xf numFmtId="0" fontId="3" fillId="0" borderId="8" xfId="1" applyFont="1" applyFill="1" applyBorder="1" applyAlignment="1" applyProtection="1">
      <alignment vertical="center" shrinkToFit="1"/>
    </xf>
    <xf numFmtId="0" fontId="3" fillId="0" borderId="5" xfId="1" applyFont="1" applyFill="1" applyBorder="1" applyAlignment="1" applyProtection="1">
      <alignment horizontal="center" vertical="center" shrinkToFit="1"/>
    </xf>
    <xf numFmtId="0" fontId="3" fillId="0" borderId="0" xfId="1" applyFont="1" applyFill="1" applyBorder="1" applyAlignment="1" applyProtection="1">
      <alignment horizontal="center" vertical="center" shrinkToFit="1"/>
    </xf>
    <xf numFmtId="0" fontId="3" fillId="0" borderId="13" xfId="0" applyFont="1" applyFill="1" applyBorder="1" applyAlignment="1" applyProtection="1">
      <alignment vertical="center" shrinkToFit="1"/>
    </xf>
    <xf numFmtId="0" fontId="3" fillId="0" borderId="6" xfId="1" applyFont="1" applyFill="1" applyBorder="1" applyAlignment="1" applyProtection="1">
      <alignment horizontal="left" vertical="center" shrinkToFit="1"/>
    </xf>
    <xf numFmtId="0" fontId="3" fillId="0" borderId="4" xfId="1" applyFont="1" applyFill="1" applyBorder="1" applyAlignment="1" applyProtection="1">
      <alignment horizontal="left" vertical="center" shrinkToFit="1"/>
    </xf>
    <xf numFmtId="179" fontId="3" fillId="0" borderId="6" xfId="1" applyNumberFormat="1" applyFont="1" applyFill="1" applyBorder="1" applyAlignment="1" applyProtection="1">
      <alignment horizontal="center" vertical="center" shrinkToFit="1"/>
    </xf>
    <xf numFmtId="179" fontId="3" fillId="0" borderId="7" xfId="1" applyNumberFormat="1" applyFont="1" applyFill="1" applyBorder="1" applyAlignment="1" applyProtection="1">
      <alignment horizontal="center" vertical="center" shrinkToFit="1"/>
    </xf>
    <xf numFmtId="179" fontId="3" fillId="0" borderId="4" xfId="1" applyNumberFormat="1" applyFont="1" applyFill="1" applyBorder="1" applyAlignment="1" applyProtection="1">
      <alignment horizontal="center" vertical="center" shrinkToFit="1"/>
    </xf>
    <xf numFmtId="0" fontId="7" fillId="0" borderId="0" xfId="0" applyFont="1" applyFill="1" applyBorder="1" applyAlignment="1" applyProtection="1">
      <alignment horizontal="right" vertical="center" shrinkToFit="1"/>
    </xf>
    <xf numFmtId="0" fontId="12" fillId="3" borderId="10" xfId="1" applyFont="1" applyFill="1" applyBorder="1" applyAlignment="1" applyProtection="1">
      <alignment horizontal="center" vertical="center" shrinkToFit="1"/>
    </xf>
    <xf numFmtId="0" fontId="12" fillId="4" borderId="8" xfId="1" applyFont="1" applyFill="1" applyBorder="1" applyAlignment="1" applyProtection="1">
      <alignment horizontal="center" vertical="center" shrinkToFit="1"/>
    </xf>
    <xf numFmtId="0" fontId="12" fillId="4" borderId="11" xfId="1" applyFont="1" applyFill="1" applyBorder="1" applyAlignment="1" applyProtection="1">
      <alignment horizontal="center" vertical="center" shrinkToFit="1"/>
    </xf>
    <xf numFmtId="0" fontId="12" fillId="4" borderId="12" xfId="1" applyFont="1" applyFill="1" applyBorder="1" applyAlignment="1" applyProtection="1">
      <alignment horizontal="center" vertical="center" shrinkToFit="1"/>
    </xf>
    <xf numFmtId="0" fontId="12" fillId="4" borderId="13" xfId="1" applyFont="1" applyFill="1" applyBorder="1" applyAlignment="1" applyProtection="1">
      <alignment horizontal="center" vertical="center" shrinkToFit="1"/>
    </xf>
    <xf numFmtId="0" fontId="12" fillId="4" borderId="14"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3" fillId="5" borderId="6" xfId="0" applyFont="1" applyFill="1" applyBorder="1" applyAlignment="1" applyProtection="1">
      <alignment horizontal="center" vertical="center" shrinkToFit="1"/>
    </xf>
    <xf numFmtId="0" fontId="3" fillId="5" borderId="7" xfId="0" applyFont="1" applyFill="1" applyBorder="1" applyAlignment="1" applyProtection="1">
      <alignment horizontal="center" vertical="center" shrinkToFit="1"/>
    </xf>
    <xf numFmtId="0" fontId="3" fillId="5" borderId="4"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5" borderId="6" xfId="0" applyFont="1" applyFill="1" applyBorder="1" applyAlignment="1" applyProtection="1">
      <alignment horizontal="left" vertical="center" shrinkToFit="1"/>
    </xf>
    <xf numFmtId="0" fontId="3" fillId="5" borderId="7" xfId="0" applyFont="1" applyFill="1" applyBorder="1" applyAlignment="1" applyProtection="1">
      <alignment horizontal="left" vertical="center" shrinkToFit="1"/>
    </xf>
    <xf numFmtId="0" fontId="3" fillId="5" borderId="4" xfId="0" applyFont="1" applyFill="1" applyBorder="1" applyAlignment="1" applyProtection="1">
      <alignment horizontal="left" vertical="center" shrinkToFit="1"/>
    </xf>
    <xf numFmtId="0" fontId="3" fillId="0" borderId="13" xfId="0" applyFont="1" applyFill="1" applyBorder="1" applyAlignment="1" applyProtection="1">
      <alignment horizontal="center" vertical="center" shrinkToFit="1"/>
    </xf>
    <xf numFmtId="0" fontId="3" fillId="0" borderId="13" xfId="0" applyFont="1" applyFill="1" applyBorder="1" applyAlignment="1" applyProtection="1">
      <alignment horizontal="left" vertical="center" shrinkToFit="1"/>
    </xf>
    <xf numFmtId="0" fontId="3" fillId="0" borderId="0" xfId="0" applyFont="1" applyFill="1" applyBorder="1" applyAlignment="1" applyProtection="1">
      <alignment horizontal="center" vertical="center" shrinkToFit="1"/>
    </xf>
    <xf numFmtId="0" fontId="3" fillId="0" borderId="5" xfId="1" applyFont="1" applyFill="1" applyBorder="1" applyAlignment="1" applyProtection="1">
      <alignment horizontal="center" vertical="center" textRotation="255" shrinkToFit="1"/>
    </xf>
    <xf numFmtId="55" fontId="3" fillId="0" borderId="6" xfId="1" applyNumberFormat="1" applyFont="1" applyFill="1" applyBorder="1" applyAlignment="1" applyProtection="1">
      <alignment horizontal="right" vertical="center" shrinkToFit="1"/>
    </xf>
    <xf numFmtId="55" fontId="3" fillId="0" borderId="7" xfId="1" applyNumberFormat="1" applyFont="1" applyFill="1" applyBorder="1" applyAlignment="1" applyProtection="1">
      <alignment horizontal="right" vertical="center" shrinkToFit="1"/>
    </xf>
    <xf numFmtId="55" fontId="3" fillId="0" borderId="4" xfId="1" applyNumberFormat="1" applyFont="1" applyFill="1" applyBorder="1" applyAlignment="1" applyProtection="1">
      <alignment horizontal="right" vertical="center" shrinkToFit="1"/>
    </xf>
    <xf numFmtId="0" fontId="3" fillId="0" borderId="7" xfId="0" applyFont="1" applyFill="1" applyBorder="1" applyAlignment="1" applyProtection="1">
      <alignment horizontal="left" vertical="center" shrinkToFit="1"/>
    </xf>
    <xf numFmtId="0" fontId="3" fillId="0" borderId="4" xfId="0" applyFont="1" applyFill="1" applyBorder="1" applyAlignment="1" applyProtection="1">
      <alignment horizontal="center" vertical="center" shrinkToFit="1"/>
    </xf>
    <xf numFmtId="0" fontId="3" fillId="5" borderId="6" xfId="1" applyFont="1" applyFill="1" applyBorder="1" applyAlignment="1" applyProtection="1">
      <alignment horizontal="center" vertical="center" shrinkToFit="1"/>
    </xf>
    <xf numFmtId="0" fontId="3" fillId="5" borderId="7" xfId="1" applyFont="1" applyFill="1" applyBorder="1" applyAlignment="1" applyProtection="1">
      <alignment horizontal="center" vertical="center" shrinkToFit="1"/>
    </xf>
    <xf numFmtId="0" fontId="3" fillId="5" borderId="4" xfId="1" applyFont="1" applyFill="1" applyBorder="1" applyAlignment="1" applyProtection="1">
      <alignment horizontal="center" vertical="center" shrinkToFit="1"/>
    </xf>
    <xf numFmtId="0" fontId="3" fillId="5" borderId="5" xfId="1" applyFont="1" applyFill="1" applyBorder="1" applyAlignment="1" applyProtection="1">
      <alignment horizontal="center" vertical="center" shrinkToFit="1"/>
    </xf>
    <xf numFmtId="0" fontId="3" fillId="3" borderId="6" xfId="1" applyFont="1" applyFill="1" applyBorder="1" applyAlignment="1" applyProtection="1">
      <alignment horizontal="left" vertical="center" shrinkToFit="1"/>
    </xf>
    <xf numFmtId="0" fontId="3" fillId="4" borderId="7" xfId="1" applyFont="1" applyFill="1" applyBorder="1" applyAlignment="1" applyProtection="1">
      <alignment horizontal="left" vertical="center" shrinkToFit="1"/>
    </xf>
    <xf numFmtId="0" fontId="3" fillId="4" borderId="4" xfId="1" applyFont="1" applyFill="1" applyBorder="1" applyAlignment="1" applyProtection="1">
      <alignment horizontal="left" vertical="center" shrinkToFit="1"/>
    </xf>
    <xf numFmtId="0" fontId="3" fillId="0" borderId="9" xfId="1" applyFont="1" applyFill="1" applyBorder="1" applyAlignment="1" applyProtection="1">
      <alignment horizontal="center" vertical="center" shrinkToFit="1"/>
    </xf>
    <xf numFmtId="0" fontId="3" fillId="3" borderId="6" xfId="1" applyFont="1" applyFill="1" applyBorder="1" applyAlignment="1" applyProtection="1">
      <alignment vertical="center" shrinkToFit="1"/>
    </xf>
    <xf numFmtId="0" fontId="3" fillId="4" borderId="7" xfId="1" applyFont="1" applyFill="1" applyBorder="1" applyAlignment="1" applyProtection="1">
      <alignment vertical="center" shrinkToFit="1"/>
    </xf>
    <xf numFmtId="0" fontId="3" fillId="4" borderId="4" xfId="1" applyFont="1" applyFill="1" applyBorder="1" applyAlignment="1" applyProtection="1">
      <alignment vertical="center" shrinkToFit="1"/>
    </xf>
    <xf numFmtId="0" fontId="3" fillId="0" borderId="15" xfId="1" applyFont="1" applyFill="1" applyBorder="1" applyAlignment="1" applyProtection="1">
      <alignment horizontal="center" vertical="center" shrinkToFit="1"/>
    </xf>
    <xf numFmtId="0" fontId="3" fillId="0" borderId="16" xfId="1" applyFont="1" applyFill="1" applyBorder="1" applyAlignment="1" applyProtection="1">
      <alignment horizontal="center" vertical="center" shrinkToFit="1"/>
    </xf>
    <xf numFmtId="0" fontId="3" fillId="0" borderId="12" xfId="1" applyFont="1" applyFill="1" applyBorder="1" applyAlignment="1" applyProtection="1">
      <alignment horizontal="center" vertical="center" shrinkToFit="1"/>
    </xf>
    <xf numFmtId="0" fontId="3" fillId="0" borderId="13" xfId="1" applyFont="1" applyFill="1" applyBorder="1" applyAlignment="1" applyProtection="1">
      <alignment horizontal="center" vertical="center" shrinkToFit="1"/>
    </xf>
    <xf numFmtId="0" fontId="3" fillId="0" borderId="14" xfId="1" applyFont="1" applyFill="1" applyBorder="1" applyAlignment="1" applyProtection="1">
      <alignment horizontal="center" vertical="center" shrinkToFit="1"/>
    </xf>
    <xf numFmtId="0" fontId="3" fillId="2" borderId="10" xfId="1" applyFont="1" applyFill="1" applyBorder="1" applyAlignment="1" applyProtection="1">
      <alignment horizontal="left" vertical="center" shrinkToFit="1"/>
    </xf>
    <xf numFmtId="0" fontId="3" fillId="2" borderId="8" xfId="1" applyFont="1" applyFill="1" applyBorder="1" applyAlignment="1" applyProtection="1">
      <alignment horizontal="left" vertical="center" shrinkToFit="1"/>
    </xf>
    <xf numFmtId="0" fontId="3" fillId="2" borderId="11" xfId="1" applyFont="1" applyFill="1" applyBorder="1" applyAlignment="1" applyProtection="1">
      <alignment horizontal="left" vertical="center" shrinkToFit="1"/>
    </xf>
    <xf numFmtId="0" fontId="3" fillId="0" borderId="12" xfId="0" applyFont="1" applyFill="1" applyBorder="1" applyAlignment="1" applyProtection="1">
      <alignment horizontal="center" vertical="center" shrinkToFit="1"/>
    </xf>
    <xf numFmtId="0" fontId="3" fillId="3" borderId="5" xfId="1" applyFont="1" applyFill="1" applyBorder="1" applyAlignment="1" applyProtection="1">
      <alignment horizontal="center" vertical="center" shrinkToFit="1"/>
    </xf>
    <xf numFmtId="0" fontId="3" fillId="4" borderId="5" xfId="1" applyFont="1" applyFill="1" applyBorder="1" applyAlignment="1" applyProtection="1">
      <alignment horizontal="center" vertical="center" shrinkToFit="1"/>
    </xf>
    <xf numFmtId="0" fontId="8" fillId="0" borderId="7" xfId="1" applyFont="1" applyFill="1" applyBorder="1" applyAlignment="1" applyProtection="1">
      <alignment horizontal="center" vertical="center" shrinkToFit="1"/>
    </xf>
    <xf numFmtId="0" fontId="8" fillId="0" borderId="4" xfId="1" applyFont="1" applyFill="1" applyBorder="1" applyAlignment="1" applyProtection="1">
      <alignment horizontal="center" vertical="center" shrinkToFit="1"/>
    </xf>
    <xf numFmtId="0" fontId="7" fillId="0" borderId="13" xfId="0" applyFont="1" applyFill="1" applyBorder="1" applyAlignment="1" applyProtection="1">
      <alignment horizontal="center" vertical="center" shrinkToFit="1"/>
    </xf>
    <xf numFmtId="0" fontId="3" fillId="0" borderId="10" xfId="1" applyFont="1" applyFill="1" applyBorder="1" applyAlignment="1" applyProtection="1">
      <alignment horizontal="left" vertical="center" shrinkToFit="1"/>
    </xf>
    <xf numFmtId="0" fontId="3" fillId="0" borderId="12"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0" borderId="7" xfId="1" applyFont="1" applyFill="1" applyBorder="1" applyAlignment="1" applyProtection="1">
      <alignment vertical="center" shrinkToFit="1"/>
    </xf>
    <xf numFmtId="0" fontId="3" fillId="0" borderId="4" xfId="1" applyFont="1" applyFill="1" applyBorder="1" applyAlignment="1" applyProtection="1">
      <alignment vertical="center" shrinkToFit="1"/>
    </xf>
    <xf numFmtId="0" fontId="3" fillId="3" borderId="5" xfId="1" applyFont="1" applyFill="1" applyBorder="1" applyAlignment="1" applyProtection="1">
      <alignment horizontal="left" vertical="center" wrapText="1" shrinkToFit="1"/>
    </xf>
    <xf numFmtId="0" fontId="3" fillId="4" borderId="5" xfId="1" applyFont="1" applyFill="1" applyBorder="1" applyAlignment="1" applyProtection="1">
      <alignment horizontal="left" vertical="center" wrapText="1" shrinkToFit="1"/>
    </xf>
    <xf numFmtId="0" fontId="12" fillId="3" borderId="5" xfId="1" applyFont="1" applyFill="1" applyBorder="1" applyAlignment="1" applyProtection="1">
      <alignment horizontal="left" vertical="center" shrinkToFit="1"/>
    </xf>
    <xf numFmtId="0" fontId="12" fillId="4" borderId="5" xfId="1" applyFont="1" applyFill="1" applyBorder="1" applyAlignment="1" applyProtection="1">
      <alignment horizontal="left" vertical="center" shrinkToFit="1"/>
    </xf>
    <xf numFmtId="0" fontId="3" fillId="0" borderId="10" xfId="1" applyFont="1" applyFill="1" applyBorder="1" applyAlignment="1" applyProtection="1">
      <alignment horizontal="left" vertical="center" wrapText="1" shrinkToFit="1"/>
    </xf>
    <xf numFmtId="0" fontId="3" fillId="0" borderId="8" xfId="1" applyFont="1" applyFill="1" applyBorder="1" applyAlignment="1" applyProtection="1">
      <alignment horizontal="left" vertical="center" wrapText="1" shrinkToFit="1"/>
    </xf>
    <xf numFmtId="0" fontId="3" fillId="0" borderId="11" xfId="1" applyFont="1" applyFill="1" applyBorder="1" applyAlignment="1" applyProtection="1">
      <alignment horizontal="left" vertical="center" wrapText="1" shrinkToFit="1"/>
    </xf>
    <xf numFmtId="0" fontId="3" fillId="0" borderId="12" xfId="1" applyFont="1" applyFill="1" applyBorder="1" applyAlignment="1" applyProtection="1">
      <alignment horizontal="left" vertical="center" wrapText="1" shrinkToFit="1"/>
    </xf>
    <xf numFmtId="0" fontId="3" fillId="0" borderId="13" xfId="1" applyFont="1" applyFill="1" applyBorder="1" applyAlignment="1" applyProtection="1">
      <alignment horizontal="left" vertical="center" wrapText="1" shrinkToFit="1"/>
    </xf>
    <xf numFmtId="0" fontId="3" fillId="0" borderId="14" xfId="1" applyFont="1" applyFill="1" applyBorder="1" applyAlignment="1" applyProtection="1">
      <alignment horizontal="left" vertical="center" wrapText="1" shrinkToFit="1"/>
    </xf>
    <xf numFmtId="0" fontId="3" fillId="0" borderId="9" xfId="0" applyFont="1" applyFill="1" applyBorder="1" applyAlignment="1" applyProtection="1">
      <alignment horizontal="left" vertical="center" shrinkToFit="1"/>
    </xf>
    <xf numFmtId="0" fontId="3" fillId="0" borderId="9"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8" xfId="0" applyFont="1" applyFill="1" applyBorder="1" applyAlignment="1" applyProtection="1">
      <alignment vertical="center" shrinkToFit="1"/>
    </xf>
    <xf numFmtId="0" fontId="3" fillId="0" borderId="14" xfId="0" applyFont="1" applyFill="1" applyBorder="1" applyAlignment="1" applyProtection="1">
      <alignment horizontal="left" vertical="center" shrinkToFit="1"/>
    </xf>
    <xf numFmtId="0" fontId="3" fillId="0" borderId="8" xfId="0" applyFont="1" applyFill="1" applyBorder="1" applyAlignment="1" applyProtection="1">
      <alignment horizontal="center" vertical="center" shrinkToFit="1"/>
    </xf>
    <xf numFmtId="0" fontId="3" fillId="0" borderId="8" xfId="0" applyFont="1" applyFill="1" applyBorder="1" applyAlignment="1" applyProtection="1">
      <alignment horizontal="left" vertical="center" shrinkToFit="1"/>
    </xf>
    <xf numFmtId="0" fontId="3" fillId="0" borderId="11" xfId="0" applyFont="1" applyFill="1" applyBorder="1" applyAlignment="1" applyProtection="1">
      <alignment horizontal="left" vertical="center" shrinkToFit="1"/>
    </xf>
    <xf numFmtId="0" fontId="3" fillId="3" borderId="17" xfId="1" applyFont="1" applyFill="1" applyBorder="1" applyAlignment="1" applyProtection="1">
      <alignment horizontal="center" vertical="center" shrinkToFit="1"/>
    </xf>
    <xf numFmtId="0" fontId="3" fillId="4" borderId="17" xfId="1" applyFont="1" applyFill="1" applyBorder="1" applyAlignment="1" applyProtection="1">
      <alignment horizontal="center" vertical="center" shrinkToFit="1"/>
    </xf>
    <xf numFmtId="0" fontId="3" fillId="3" borderId="6" xfId="1" applyFont="1" applyFill="1" applyBorder="1" applyAlignment="1" applyProtection="1">
      <alignment horizontal="center" vertical="center" shrinkToFit="1"/>
    </xf>
    <xf numFmtId="0" fontId="3" fillId="3" borderId="5" xfId="1" applyFont="1" applyFill="1" applyBorder="1" applyAlignment="1" applyProtection="1">
      <alignment horizontal="center" vertical="center" textRotation="255" shrinkToFit="1"/>
    </xf>
    <xf numFmtId="0" fontId="3" fillId="4" borderId="5" xfId="1" applyFont="1" applyFill="1" applyBorder="1" applyAlignment="1" applyProtection="1">
      <alignment horizontal="center" vertical="center" textRotation="255" shrinkToFit="1"/>
    </xf>
    <xf numFmtId="0" fontId="3" fillId="4" borderId="6" xfId="1" applyFont="1" applyFill="1" applyBorder="1" applyAlignment="1" applyProtection="1">
      <alignment horizontal="center" vertical="center" textRotation="255" shrinkToFit="1"/>
    </xf>
    <xf numFmtId="0" fontId="3" fillId="0" borderId="5" xfId="1" applyFont="1" applyFill="1" applyBorder="1" applyAlignment="1" applyProtection="1">
      <alignment horizontal="left" vertical="center" shrinkToFit="1"/>
    </xf>
    <xf numFmtId="0" fontId="7" fillId="3" borderId="5" xfId="1" applyFont="1" applyFill="1" applyBorder="1" applyAlignment="1" applyProtection="1">
      <alignment horizontal="left" vertical="center" shrinkToFit="1"/>
    </xf>
    <xf numFmtId="0" fontId="3" fillId="4" borderId="5" xfId="1" applyFont="1" applyFill="1" applyBorder="1" applyAlignment="1" applyProtection="1">
      <alignment horizontal="left" vertical="center" shrinkToFit="1"/>
    </xf>
    <xf numFmtId="0" fontId="12" fillId="0" borderId="6" xfId="1" applyFont="1" applyFill="1" applyBorder="1" applyAlignment="1" applyProtection="1">
      <alignment horizontal="left" vertical="center" shrinkToFit="1"/>
    </xf>
    <xf numFmtId="0" fontId="12" fillId="0" borderId="7" xfId="1" applyFont="1" applyFill="1" applyBorder="1" applyAlignment="1" applyProtection="1">
      <alignment horizontal="left" vertical="center" shrinkToFit="1"/>
    </xf>
    <xf numFmtId="0" fontId="12" fillId="0" borderId="4" xfId="1" applyFont="1" applyFill="1" applyBorder="1" applyAlignment="1" applyProtection="1">
      <alignment horizontal="left" vertical="center" shrinkToFit="1"/>
    </xf>
    <xf numFmtId="0" fontId="8" fillId="3" borderId="10" xfId="1" applyFont="1" applyFill="1" applyBorder="1" applyAlignment="1" applyProtection="1">
      <alignment horizontal="left" vertical="center" wrapText="1" shrinkToFit="1"/>
    </xf>
    <xf numFmtId="0" fontId="8" fillId="4" borderId="8" xfId="1" applyFont="1" applyFill="1" applyBorder="1" applyAlignment="1" applyProtection="1">
      <alignment horizontal="left" vertical="center" wrapText="1" shrinkToFit="1"/>
    </xf>
    <xf numFmtId="0" fontId="8" fillId="4" borderId="11" xfId="1" applyFont="1" applyFill="1" applyBorder="1" applyAlignment="1" applyProtection="1">
      <alignment horizontal="left" vertical="center" wrapText="1" shrinkToFit="1"/>
    </xf>
    <xf numFmtId="0" fontId="8" fillId="4" borderId="15" xfId="1" applyFont="1" applyFill="1" applyBorder="1" applyAlignment="1" applyProtection="1">
      <alignment horizontal="left" vertical="center" wrapText="1" shrinkToFit="1"/>
    </xf>
    <xf numFmtId="0" fontId="8" fillId="4" borderId="0" xfId="1" applyFont="1" applyFill="1" applyBorder="1" applyAlignment="1" applyProtection="1">
      <alignment horizontal="left" vertical="center" wrapText="1" shrinkToFit="1"/>
    </xf>
    <xf numFmtId="0" fontId="8" fillId="4" borderId="16" xfId="1" applyFont="1" applyFill="1" applyBorder="1" applyAlignment="1" applyProtection="1">
      <alignment horizontal="left" vertical="center" wrapText="1" shrinkToFit="1"/>
    </xf>
    <xf numFmtId="0" fontId="8" fillId="4" borderId="12" xfId="1" applyFont="1" applyFill="1" applyBorder="1" applyAlignment="1" applyProtection="1">
      <alignment horizontal="left" vertical="center" wrapText="1" shrinkToFit="1"/>
    </xf>
    <xf numFmtId="0" fontId="8" fillId="4" borderId="13" xfId="1" applyFont="1" applyFill="1" applyBorder="1" applyAlignment="1" applyProtection="1">
      <alignment horizontal="left" vertical="center" wrapText="1" shrinkToFit="1"/>
    </xf>
    <xf numFmtId="0" fontId="8" fillId="4" borderId="14" xfId="1" applyFont="1" applyFill="1" applyBorder="1" applyAlignment="1" applyProtection="1">
      <alignment horizontal="left" vertical="center" wrapText="1" shrinkToFit="1"/>
    </xf>
    <xf numFmtId="0" fontId="3" fillId="3" borderId="17" xfId="1" applyFont="1" applyFill="1" applyBorder="1" applyAlignment="1" applyProtection="1">
      <alignment horizontal="center" vertical="center" textRotation="255" shrinkToFit="1"/>
    </xf>
    <xf numFmtId="0" fontId="3" fillId="4" borderId="17" xfId="1" applyFont="1" applyFill="1" applyBorder="1" applyAlignment="1" applyProtection="1">
      <alignment horizontal="center" vertical="center" textRotation="255" shrinkToFit="1"/>
    </xf>
    <xf numFmtId="0" fontId="3" fillId="4" borderId="9" xfId="1" applyFont="1" applyFill="1" applyBorder="1" applyAlignment="1" applyProtection="1">
      <alignment horizontal="center" vertical="center" textRotation="255" shrinkToFit="1"/>
    </xf>
    <xf numFmtId="0" fontId="16" fillId="0" borderId="10" xfId="1" applyFont="1" applyFill="1" applyBorder="1" applyAlignment="1" applyProtection="1">
      <alignment horizontal="center" vertical="center" textRotation="255" wrapText="1" shrinkToFit="1"/>
    </xf>
    <xf numFmtId="0" fontId="16" fillId="0" borderId="8" xfId="1" applyFont="1" applyFill="1" applyBorder="1" applyAlignment="1" applyProtection="1">
      <alignment horizontal="center" vertical="center" textRotation="255" wrapText="1" shrinkToFit="1"/>
    </xf>
    <xf numFmtId="0" fontId="16" fillId="0" borderId="11" xfId="1" applyFont="1" applyFill="1" applyBorder="1" applyAlignment="1" applyProtection="1">
      <alignment horizontal="center" vertical="center" textRotation="255" wrapText="1" shrinkToFit="1"/>
    </xf>
    <xf numFmtId="0" fontId="16" fillId="0" borderId="15" xfId="1" applyFont="1" applyFill="1" applyBorder="1" applyAlignment="1" applyProtection="1">
      <alignment horizontal="center" vertical="center" textRotation="255" wrapText="1" shrinkToFit="1"/>
    </xf>
    <xf numFmtId="0" fontId="16" fillId="0" borderId="0" xfId="1" applyFont="1" applyFill="1" applyBorder="1" applyAlignment="1" applyProtection="1">
      <alignment horizontal="center" vertical="center" textRotation="255" wrapText="1" shrinkToFit="1"/>
    </xf>
    <xf numFmtId="0" fontId="16" fillId="0" borderId="16" xfId="1" applyFont="1" applyFill="1" applyBorder="1" applyAlignment="1" applyProtection="1">
      <alignment horizontal="center" vertical="center" textRotation="255" wrapText="1" shrinkToFit="1"/>
    </xf>
    <xf numFmtId="0" fontId="16" fillId="0" borderId="12" xfId="1" applyFont="1" applyFill="1" applyBorder="1" applyAlignment="1" applyProtection="1">
      <alignment horizontal="center" vertical="center" textRotation="255" wrapText="1" shrinkToFit="1"/>
    </xf>
    <xf numFmtId="0" fontId="16" fillId="0" borderId="13" xfId="1" applyFont="1" applyFill="1" applyBorder="1" applyAlignment="1" applyProtection="1">
      <alignment horizontal="center" vertical="center" textRotation="255" wrapText="1" shrinkToFit="1"/>
    </xf>
    <xf numFmtId="0" fontId="16" fillId="0" borderId="14" xfId="1" applyFont="1" applyFill="1" applyBorder="1" applyAlignment="1" applyProtection="1">
      <alignment horizontal="center" vertical="center" textRotation="255" wrapText="1" shrinkToFit="1"/>
    </xf>
    <xf numFmtId="0" fontId="13" fillId="3" borderId="6"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shrinkToFit="1"/>
    </xf>
    <xf numFmtId="0" fontId="13" fillId="4" borderId="4" xfId="1" applyFont="1" applyFill="1" applyBorder="1" applyAlignment="1" applyProtection="1">
      <alignment horizontal="center" vertical="center" shrinkToFit="1"/>
    </xf>
    <xf numFmtId="0" fontId="12" fillId="0" borderId="5" xfId="1" applyFont="1" applyFill="1" applyBorder="1" applyAlignment="1" applyProtection="1">
      <alignment horizontal="left" vertical="center" shrinkToFit="1"/>
    </xf>
    <xf numFmtId="0" fontId="7" fillId="0" borderId="16" xfId="0" applyFont="1" applyFill="1" applyBorder="1" applyAlignment="1" applyProtection="1">
      <alignment vertical="center" shrinkToFit="1"/>
    </xf>
    <xf numFmtId="0" fontId="3" fillId="0" borderId="15"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16" xfId="0" applyFont="1" applyFill="1" applyBorder="1" applyAlignment="1" applyProtection="1">
      <alignment vertical="center" shrinkToFit="1"/>
    </xf>
    <xf numFmtId="0" fontId="12" fillId="3" borderId="8" xfId="1" applyFont="1" applyFill="1" applyBorder="1" applyAlignment="1" applyProtection="1">
      <alignment horizontal="center" vertical="center" shrinkToFit="1"/>
    </xf>
    <xf numFmtId="0" fontId="12" fillId="3" borderId="11" xfId="1" applyFont="1" applyFill="1" applyBorder="1" applyAlignment="1" applyProtection="1">
      <alignment horizontal="center" vertical="center"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2" fillId="3" borderId="14" xfId="1" applyFont="1" applyFill="1" applyBorder="1" applyAlignment="1" applyProtection="1">
      <alignment horizontal="center" vertical="center" shrinkToFit="1"/>
    </xf>
    <xf numFmtId="0" fontId="7" fillId="0" borderId="7" xfId="1" applyFont="1" applyFill="1" applyBorder="1" applyAlignment="1" applyProtection="1">
      <alignment horizontal="center" vertical="center" shrinkToFit="1"/>
    </xf>
    <xf numFmtId="178" fontId="12" fillId="0" borderId="7" xfId="1" applyNumberFormat="1" applyFont="1" applyFill="1" applyBorder="1" applyAlignment="1" applyProtection="1">
      <alignment horizontal="left" vertical="center" shrinkToFit="1"/>
    </xf>
    <xf numFmtId="178" fontId="12" fillId="0" borderId="4" xfId="1" applyNumberFormat="1" applyFont="1" applyFill="1" applyBorder="1" applyAlignment="1" applyProtection="1">
      <alignment horizontal="left" vertical="center" shrinkToFit="1"/>
    </xf>
    <xf numFmtId="180" fontId="3" fillId="0" borderId="4" xfId="1" applyNumberFormat="1" applyFont="1" applyFill="1" applyBorder="1" applyAlignment="1" applyProtection="1">
      <alignment horizontal="center" vertical="center" shrinkToFit="1"/>
    </xf>
    <xf numFmtId="0" fontId="7" fillId="3" borderId="6" xfId="1" applyFont="1" applyFill="1" applyBorder="1" applyAlignment="1" applyProtection="1">
      <alignment horizontal="center" vertical="center" shrinkToFit="1"/>
    </xf>
    <xf numFmtId="0" fontId="7" fillId="4" borderId="7" xfId="1" applyFont="1" applyFill="1" applyBorder="1" applyAlignment="1" applyProtection="1">
      <alignment horizontal="center" vertical="center" shrinkToFit="1"/>
    </xf>
    <xf numFmtId="0" fontId="7" fillId="3" borderId="7" xfId="1" applyFont="1" applyFill="1" applyBorder="1" applyAlignment="1" applyProtection="1">
      <alignment horizontal="center" vertical="center" shrinkToFit="1"/>
    </xf>
    <xf numFmtId="0" fontId="7" fillId="4" borderId="4" xfId="1" applyFont="1" applyFill="1" applyBorder="1" applyAlignment="1" applyProtection="1">
      <alignment horizontal="center" vertical="center" shrinkToFit="1"/>
    </xf>
    <xf numFmtId="0" fontId="12" fillId="3" borderId="7" xfId="1" applyFont="1" applyFill="1" applyBorder="1" applyAlignment="1" applyProtection="1">
      <alignment horizontal="center" vertical="center" shrinkToFit="1"/>
    </xf>
    <xf numFmtId="0" fontId="12" fillId="4" borderId="4" xfId="1" applyFont="1" applyFill="1" applyBorder="1" applyAlignment="1" applyProtection="1">
      <alignment horizontal="center" vertical="center" shrinkToFit="1"/>
    </xf>
    <xf numFmtId="0" fontId="3" fillId="3" borderId="10" xfId="1" applyFont="1" applyFill="1" applyBorder="1" applyAlignment="1" applyProtection="1">
      <alignment horizontal="left" vertical="center" shrinkToFit="1"/>
    </xf>
    <xf numFmtId="0" fontId="3" fillId="4" borderId="8" xfId="1" applyFont="1" applyFill="1" applyBorder="1" applyAlignment="1" applyProtection="1">
      <alignment horizontal="left" vertical="center" shrinkToFit="1"/>
    </xf>
    <xf numFmtId="0" fontId="3" fillId="4" borderId="11" xfId="1" applyFont="1" applyFill="1" applyBorder="1" applyAlignment="1" applyProtection="1">
      <alignment horizontal="left" vertical="center" shrinkToFit="1"/>
    </xf>
    <xf numFmtId="0" fontId="12" fillId="3" borderId="6" xfId="1" applyFont="1" applyFill="1" applyBorder="1" applyAlignment="1" applyProtection="1">
      <alignment horizontal="center" vertical="center" shrinkToFit="1"/>
    </xf>
    <xf numFmtId="0" fontId="12" fillId="4" borderId="7" xfId="1" applyFont="1" applyFill="1" applyBorder="1" applyAlignment="1" applyProtection="1">
      <alignment horizontal="center" vertical="center" shrinkToFit="1"/>
    </xf>
    <xf numFmtId="0" fontId="7" fillId="0" borderId="5" xfId="1" applyFont="1" applyFill="1" applyBorder="1" applyAlignment="1" applyProtection="1">
      <alignment horizontal="center" vertical="center" shrinkToFit="1"/>
    </xf>
    <xf numFmtId="180" fontId="7" fillId="0" borderId="5" xfId="1" applyNumberFormat="1" applyFont="1" applyFill="1" applyBorder="1" applyAlignment="1" applyProtection="1">
      <alignment horizontal="center" vertical="center" shrinkToFit="1"/>
    </xf>
    <xf numFmtId="0" fontId="13" fillId="3" borderId="4" xfId="1" applyFont="1" applyFill="1" applyBorder="1" applyAlignment="1" applyProtection="1">
      <alignment horizontal="center" vertical="center" textRotation="255" shrinkToFit="1"/>
    </xf>
    <xf numFmtId="0" fontId="13" fillId="4" borderId="5" xfId="1" applyFont="1" applyFill="1" applyBorder="1" applyAlignment="1" applyProtection="1">
      <alignment horizontal="center" vertical="center" textRotation="255" shrinkToFit="1"/>
    </xf>
    <xf numFmtId="0" fontId="13" fillId="4" borderId="11" xfId="1" applyFont="1" applyFill="1" applyBorder="1" applyAlignment="1" applyProtection="1">
      <alignment horizontal="center" vertical="center" textRotation="255" shrinkToFit="1"/>
    </xf>
    <xf numFmtId="0" fontId="13" fillId="4" borderId="9" xfId="1" applyFont="1" applyFill="1" applyBorder="1" applyAlignment="1" applyProtection="1">
      <alignment horizontal="center" vertical="center" textRotation="255" shrinkToFit="1"/>
    </xf>
    <xf numFmtId="0" fontId="3" fillId="3" borderId="5" xfId="1"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4" xfId="0" applyFont="1" applyFill="1" applyBorder="1" applyAlignment="1" applyProtection="1">
      <alignment horizontal="left" vertical="center" shrinkToFit="1"/>
    </xf>
    <xf numFmtId="0" fontId="3" fillId="0" borderId="6" xfId="0" applyFont="1" applyFill="1" applyBorder="1" applyAlignment="1" applyProtection="1">
      <alignment horizontal="left" vertical="center" shrinkToFit="1"/>
    </xf>
    <xf numFmtId="0" fontId="7" fillId="0" borderId="7" xfId="0" applyFont="1" applyFill="1" applyBorder="1" applyAlignment="1" applyProtection="1">
      <alignment horizontal="center" vertical="center" shrinkToFit="1"/>
    </xf>
    <xf numFmtId="0" fontId="3" fillId="3" borderId="10" xfId="1" applyFont="1" applyFill="1" applyBorder="1" applyAlignment="1" applyProtection="1">
      <alignment vertical="center" wrapText="1" shrinkToFit="1"/>
    </xf>
    <xf numFmtId="0" fontId="3" fillId="4" borderId="8" xfId="1" applyFont="1" applyFill="1" applyBorder="1" applyAlignment="1" applyProtection="1">
      <alignment vertical="center" wrapText="1" shrinkToFit="1"/>
    </xf>
    <xf numFmtId="0" fontId="3" fillId="4" borderId="11" xfId="1" applyFont="1" applyFill="1" applyBorder="1" applyAlignment="1" applyProtection="1">
      <alignment vertical="center" wrapText="1" shrinkToFit="1"/>
    </xf>
    <xf numFmtId="0" fontId="3" fillId="4" borderId="15" xfId="1" applyFont="1" applyFill="1" applyBorder="1" applyAlignment="1" applyProtection="1">
      <alignment vertical="center" wrapText="1" shrinkToFit="1"/>
    </xf>
    <xf numFmtId="0" fontId="3" fillId="4" borderId="0" xfId="1" applyFont="1" applyFill="1" applyBorder="1" applyAlignment="1" applyProtection="1">
      <alignment vertical="center" wrapText="1" shrinkToFit="1"/>
    </xf>
    <xf numFmtId="0" fontId="3" fillId="4" borderId="16" xfId="1" applyFont="1" applyFill="1" applyBorder="1" applyAlignment="1" applyProtection="1">
      <alignment vertical="center" wrapText="1" shrinkToFit="1"/>
    </xf>
    <xf numFmtId="0" fontId="3" fillId="4" borderId="12" xfId="1" applyFont="1" applyFill="1" applyBorder="1" applyAlignment="1" applyProtection="1">
      <alignment vertical="center" wrapText="1" shrinkToFit="1"/>
    </xf>
    <xf numFmtId="0" fontId="3" fillId="4" borderId="13" xfId="1" applyFont="1" applyFill="1" applyBorder="1" applyAlignment="1" applyProtection="1">
      <alignment vertical="center" wrapText="1" shrinkToFit="1"/>
    </xf>
    <xf numFmtId="0" fontId="3" fillId="4" borderId="14" xfId="1" applyFont="1" applyFill="1" applyBorder="1" applyAlignment="1" applyProtection="1">
      <alignment vertical="center" wrapText="1" shrinkToFit="1"/>
    </xf>
    <xf numFmtId="0" fontId="3" fillId="3" borderId="10" xfId="1" applyFont="1" applyFill="1" applyBorder="1" applyAlignment="1" applyProtection="1">
      <alignment horizontal="center" vertical="center" shrinkToFit="1"/>
    </xf>
    <xf numFmtId="0" fontId="3" fillId="4" borderId="8" xfId="1" applyFont="1" applyFill="1" applyBorder="1" applyAlignment="1" applyProtection="1">
      <alignment horizontal="center" vertical="center" shrinkToFit="1"/>
    </xf>
    <xf numFmtId="0" fontId="3" fillId="4" borderId="11" xfId="1" applyFont="1" applyFill="1" applyBorder="1" applyAlignment="1" applyProtection="1">
      <alignment horizontal="center" vertical="center" shrinkToFit="1"/>
    </xf>
    <xf numFmtId="0" fontId="3" fillId="4" borderId="15" xfId="1" applyFont="1" applyFill="1" applyBorder="1" applyAlignment="1" applyProtection="1">
      <alignment horizontal="center" vertical="center" shrinkToFit="1"/>
    </xf>
    <xf numFmtId="0" fontId="3" fillId="4" borderId="0" xfId="1" applyFont="1" applyFill="1" applyBorder="1" applyAlignment="1" applyProtection="1">
      <alignment horizontal="center" vertical="center" shrinkToFit="1"/>
    </xf>
    <xf numFmtId="0" fontId="3" fillId="4" borderId="16" xfId="1" applyFont="1" applyFill="1" applyBorder="1" applyAlignment="1" applyProtection="1">
      <alignment horizontal="center" vertical="center" shrinkToFit="1"/>
    </xf>
    <xf numFmtId="0" fontId="3" fillId="4" borderId="12" xfId="1" applyFont="1" applyFill="1" applyBorder="1" applyAlignment="1" applyProtection="1">
      <alignment horizontal="center" vertical="center" shrinkToFit="1"/>
    </xf>
    <xf numFmtId="0" fontId="3" fillId="4" borderId="13" xfId="1" applyFont="1" applyFill="1" applyBorder="1" applyAlignment="1" applyProtection="1">
      <alignment horizontal="center" vertical="center" shrinkToFit="1"/>
    </xf>
    <xf numFmtId="0" fontId="3" fillId="4" borderId="14" xfId="1" applyFont="1" applyFill="1" applyBorder="1" applyAlignment="1" applyProtection="1">
      <alignment horizontal="center" vertical="center" shrinkToFit="1"/>
    </xf>
    <xf numFmtId="0" fontId="3" fillId="3" borderId="10" xfId="1" applyFont="1" applyFill="1" applyBorder="1" applyAlignment="1" applyProtection="1">
      <alignment vertical="center" shrinkToFit="1"/>
    </xf>
    <xf numFmtId="0" fontId="3" fillId="4" borderId="8" xfId="1" applyFont="1" applyFill="1" applyBorder="1" applyAlignment="1" applyProtection="1">
      <alignment vertical="center" shrinkToFit="1"/>
    </xf>
    <xf numFmtId="0" fontId="3" fillId="4" borderId="11" xfId="1" applyFont="1" applyFill="1" applyBorder="1" applyAlignment="1" applyProtection="1">
      <alignment vertical="center" shrinkToFit="1"/>
    </xf>
    <xf numFmtId="0" fontId="3" fillId="4" borderId="12" xfId="1" applyFont="1" applyFill="1" applyBorder="1" applyAlignment="1" applyProtection="1">
      <alignment vertical="center" shrinkToFit="1"/>
    </xf>
    <xf numFmtId="0" fontId="3" fillId="4" borderId="13" xfId="1" applyFont="1" applyFill="1" applyBorder="1" applyAlignment="1" applyProtection="1">
      <alignment vertical="center" shrinkToFit="1"/>
    </xf>
    <xf numFmtId="0" fontId="3" fillId="4" borderId="14" xfId="1" applyFont="1" applyFill="1" applyBorder="1" applyAlignment="1" applyProtection="1">
      <alignment vertical="center" shrinkToFit="1"/>
    </xf>
    <xf numFmtId="0" fontId="8" fillId="3" borderId="5" xfId="1" applyFont="1" applyFill="1" applyBorder="1" applyAlignment="1" applyProtection="1">
      <alignment horizontal="center" vertical="center" wrapText="1" shrinkToFit="1"/>
    </xf>
    <xf numFmtId="0" fontId="8" fillId="4" borderId="5" xfId="1" applyFont="1" applyFill="1" applyBorder="1" applyAlignment="1" applyProtection="1">
      <alignment horizontal="center" vertical="center" wrapText="1" shrinkToFit="1"/>
    </xf>
    <xf numFmtId="0" fontId="8" fillId="3" borderId="5" xfId="1" applyFont="1" applyFill="1" applyBorder="1" applyAlignment="1" applyProtection="1">
      <alignment horizontal="center" vertical="center" shrinkToFit="1"/>
    </xf>
    <xf numFmtId="0" fontId="8" fillId="4" borderId="5" xfId="1" applyFont="1" applyFill="1" applyBorder="1" applyAlignment="1" applyProtection="1">
      <alignment horizontal="center" vertical="center" shrinkToFit="1"/>
    </xf>
    <xf numFmtId="0" fontId="3" fillId="0" borderId="10" xfId="1" applyFont="1" applyFill="1" applyBorder="1" applyAlignment="1" applyProtection="1">
      <alignment horizontal="center" vertical="center" wrapText="1" shrinkToFit="1"/>
    </xf>
    <xf numFmtId="0" fontId="3" fillId="0" borderId="8" xfId="1" applyFont="1" applyFill="1" applyBorder="1" applyAlignment="1" applyProtection="1">
      <alignment horizontal="center" vertical="center" wrapText="1" shrinkToFit="1"/>
    </xf>
    <xf numFmtId="0" fontId="3" fillId="0" borderId="11" xfId="1" applyFont="1" applyFill="1" applyBorder="1" applyAlignment="1" applyProtection="1">
      <alignment horizontal="center" vertical="center" wrapText="1" shrinkToFit="1"/>
    </xf>
    <xf numFmtId="0" fontId="3" fillId="0" borderId="15" xfId="1" applyFont="1" applyFill="1" applyBorder="1" applyAlignment="1" applyProtection="1">
      <alignment horizontal="center" vertical="center" wrapText="1" shrinkToFit="1"/>
    </xf>
    <xf numFmtId="0" fontId="3" fillId="0" borderId="0" xfId="1" applyFont="1" applyFill="1" applyBorder="1" applyAlignment="1" applyProtection="1">
      <alignment horizontal="center" vertical="center" wrapText="1" shrinkToFit="1"/>
    </xf>
    <xf numFmtId="0" fontId="3" fillId="0" borderId="16" xfId="1" applyFont="1" applyFill="1" applyBorder="1" applyAlignment="1" applyProtection="1">
      <alignment horizontal="center" vertical="center" wrapText="1" shrinkToFit="1"/>
    </xf>
    <xf numFmtId="0" fontId="13" fillId="4" borderId="4" xfId="1" applyFont="1" applyFill="1" applyBorder="1" applyAlignment="1" applyProtection="1">
      <alignment horizontal="center" vertical="center" textRotation="255" shrinkToFit="1"/>
    </xf>
    <xf numFmtId="0" fontId="12" fillId="3" borderId="5" xfId="1" applyFont="1" applyFill="1" applyBorder="1" applyAlignment="1" applyProtection="1">
      <alignment horizontal="center" vertical="center" shrinkToFit="1"/>
    </xf>
    <xf numFmtId="0" fontId="12" fillId="4" borderId="5" xfId="1" applyFont="1" applyFill="1" applyBorder="1" applyAlignment="1" applyProtection="1">
      <alignment horizontal="center" vertical="center" shrinkToFit="1"/>
    </xf>
    <xf numFmtId="0" fontId="3" fillId="0" borderId="10" xfId="0" applyFont="1" applyFill="1" applyBorder="1" applyAlignment="1" applyProtection="1">
      <alignment horizontal="left" vertical="center" shrinkToFit="1"/>
    </xf>
    <xf numFmtId="0" fontId="7" fillId="0" borderId="8"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3" fillId="3" borderId="10" xfId="1" applyFont="1" applyFill="1" applyBorder="1" applyAlignment="1" applyProtection="1">
      <alignment horizontal="center" vertical="center" textRotation="255" shrinkToFit="1"/>
    </xf>
    <xf numFmtId="0" fontId="3" fillId="4" borderId="8" xfId="1" applyFont="1" applyFill="1" applyBorder="1" applyAlignment="1" applyProtection="1">
      <alignment horizontal="center" vertical="center" textRotation="255" shrinkToFit="1"/>
    </xf>
    <xf numFmtId="0" fontId="3" fillId="4" borderId="15" xfId="1" applyFont="1" applyFill="1" applyBorder="1" applyAlignment="1" applyProtection="1">
      <alignment horizontal="center" vertical="center" textRotation="255" shrinkToFit="1"/>
    </xf>
    <xf numFmtId="0" fontId="3" fillId="4" borderId="0" xfId="1" applyFont="1" applyFill="1" applyBorder="1" applyAlignment="1" applyProtection="1">
      <alignment horizontal="center" vertical="center" textRotation="255" shrinkToFit="1"/>
    </xf>
    <xf numFmtId="0" fontId="3" fillId="4" borderId="12" xfId="1" applyFont="1" applyFill="1" applyBorder="1" applyAlignment="1" applyProtection="1">
      <alignment horizontal="center" vertical="center" textRotation="255" shrinkToFit="1"/>
    </xf>
    <xf numFmtId="0" fontId="3" fillId="4" borderId="13" xfId="1" applyFont="1" applyFill="1" applyBorder="1" applyAlignment="1" applyProtection="1">
      <alignment horizontal="center" vertical="center" textRotation="255" shrinkToFit="1"/>
    </xf>
    <xf numFmtId="0" fontId="3" fillId="0" borderId="4" xfId="0" applyFont="1" applyFill="1" applyBorder="1" applyAlignment="1" applyProtection="1">
      <alignment horizontal="left" vertical="center" shrinkToFit="1"/>
    </xf>
    <xf numFmtId="0" fontId="3" fillId="3" borderId="10" xfId="1" applyFont="1" applyFill="1" applyBorder="1" applyAlignment="1" applyProtection="1">
      <alignment horizontal="left" vertical="center" wrapText="1" shrinkToFit="1"/>
    </xf>
    <xf numFmtId="0" fontId="3" fillId="4" borderId="8" xfId="1" applyFont="1" applyFill="1" applyBorder="1" applyAlignment="1" applyProtection="1">
      <alignment horizontal="left" vertical="center" wrapText="1" shrinkToFit="1"/>
    </xf>
    <xf numFmtId="0" fontId="3" fillId="4" borderId="11" xfId="1" applyFont="1" applyFill="1" applyBorder="1" applyAlignment="1" applyProtection="1">
      <alignment horizontal="left" vertical="center" wrapText="1" shrinkToFit="1"/>
    </xf>
    <xf numFmtId="0" fontId="3" fillId="4" borderId="15" xfId="1" applyFont="1" applyFill="1" applyBorder="1" applyAlignment="1" applyProtection="1">
      <alignment horizontal="left" vertical="center" wrapText="1" shrinkToFit="1"/>
    </xf>
    <xf numFmtId="0" fontId="3" fillId="4" borderId="0" xfId="1" applyFont="1" applyFill="1" applyBorder="1" applyAlignment="1" applyProtection="1">
      <alignment horizontal="left" vertical="center" wrapText="1" shrinkToFit="1"/>
    </xf>
    <xf numFmtId="0" fontId="3" fillId="4" borderId="16" xfId="1" applyFont="1" applyFill="1" applyBorder="1" applyAlignment="1" applyProtection="1">
      <alignment horizontal="left" vertical="center" wrapText="1" shrinkToFit="1"/>
    </xf>
    <xf numFmtId="0" fontId="3" fillId="4" borderId="12" xfId="1" applyFont="1" applyFill="1" applyBorder="1" applyAlignment="1" applyProtection="1">
      <alignment horizontal="left" vertical="center" wrapText="1" shrinkToFit="1"/>
    </xf>
    <xf numFmtId="0" fontId="3" fillId="4" borderId="13" xfId="1" applyFont="1" applyFill="1" applyBorder="1" applyAlignment="1" applyProtection="1">
      <alignment horizontal="left" vertical="center" wrapText="1" shrinkToFit="1"/>
    </xf>
    <xf numFmtId="0" fontId="3" fillId="4" borderId="14" xfId="1" applyFont="1" applyFill="1" applyBorder="1" applyAlignment="1" applyProtection="1">
      <alignment horizontal="left" vertical="center" wrapText="1" shrinkToFit="1"/>
    </xf>
    <xf numFmtId="0" fontId="7" fillId="2" borderId="7" xfId="0" applyFont="1" applyFill="1" applyBorder="1" applyAlignment="1" applyProtection="1">
      <alignment horizontal="left" vertical="center" shrinkToFit="1"/>
    </xf>
    <xf numFmtId="0" fontId="7" fillId="2" borderId="4" xfId="0" applyFont="1" applyFill="1" applyBorder="1" applyAlignment="1" applyProtection="1">
      <alignment horizontal="left" vertical="center" shrinkToFit="1"/>
    </xf>
    <xf numFmtId="0" fontId="7" fillId="0" borderId="10" xfId="1" applyFont="1" applyFill="1" applyBorder="1" applyAlignment="1" applyProtection="1">
      <alignment horizontal="left" vertical="center" shrinkToFit="1"/>
    </xf>
    <xf numFmtId="0" fontId="3" fillId="0" borderId="13" xfId="1" applyFont="1" applyFill="1" applyBorder="1" applyAlignment="1" applyProtection="1">
      <alignment horizontal="left" vertical="center" shrinkToFit="1"/>
    </xf>
    <xf numFmtId="0" fontId="3" fillId="3" borderId="10" xfId="1" applyFont="1" applyFill="1" applyBorder="1" applyAlignment="1" applyProtection="1">
      <alignment horizontal="center" vertical="center" wrapText="1" shrinkToFit="1"/>
    </xf>
    <xf numFmtId="0" fontId="3" fillId="4" borderId="8" xfId="1" applyFont="1" applyFill="1" applyBorder="1" applyAlignment="1" applyProtection="1">
      <alignment horizontal="center" vertical="center" wrapText="1" shrinkToFit="1"/>
    </xf>
    <xf numFmtId="0" fontId="3" fillId="4" borderId="11" xfId="1" applyFont="1" applyFill="1" applyBorder="1" applyAlignment="1" applyProtection="1">
      <alignment horizontal="center" vertical="center" wrapText="1" shrinkToFit="1"/>
    </xf>
    <xf numFmtId="0" fontId="3" fillId="4" borderId="12" xfId="1" applyFont="1" applyFill="1" applyBorder="1" applyAlignment="1" applyProtection="1">
      <alignment horizontal="center" vertical="center" wrapText="1" shrinkToFit="1"/>
    </xf>
    <xf numFmtId="0" fontId="3" fillId="4" borderId="13" xfId="1" applyFont="1" applyFill="1" applyBorder="1" applyAlignment="1" applyProtection="1">
      <alignment horizontal="center" vertical="center" wrapText="1" shrinkToFit="1"/>
    </xf>
    <xf numFmtId="0" fontId="3" fillId="4" borderId="14" xfId="1" applyFont="1" applyFill="1" applyBorder="1" applyAlignment="1" applyProtection="1">
      <alignment horizontal="center" vertical="center" wrapText="1" shrinkToFit="1"/>
    </xf>
    <xf numFmtId="0" fontId="3" fillId="3" borderId="8" xfId="1" applyFont="1" applyFill="1" applyBorder="1" applyAlignment="1" applyProtection="1">
      <alignment horizontal="left" vertical="center" wrapText="1" shrinkToFit="1"/>
    </xf>
    <xf numFmtId="0" fontId="3" fillId="3" borderId="11" xfId="1" applyFont="1" applyFill="1" applyBorder="1" applyAlignment="1" applyProtection="1">
      <alignment horizontal="left" vertical="center" wrapText="1" shrinkToFit="1"/>
    </xf>
    <xf numFmtId="0" fontId="3" fillId="3" borderId="12" xfId="1" applyFont="1" applyFill="1" applyBorder="1" applyAlignment="1" applyProtection="1">
      <alignment horizontal="left" vertical="center" wrapText="1" shrinkToFit="1"/>
    </xf>
    <xf numFmtId="0" fontId="3" fillId="3" borderId="13" xfId="1" applyFont="1" applyFill="1" applyBorder="1" applyAlignment="1" applyProtection="1">
      <alignment horizontal="left" vertical="center" wrapText="1" shrinkToFit="1"/>
    </xf>
    <xf numFmtId="0" fontId="3" fillId="3" borderId="14" xfId="1" applyFont="1" applyFill="1" applyBorder="1" applyAlignment="1" applyProtection="1">
      <alignment horizontal="left" vertical="center" wrapText="1" shrinkToFit="1"/>
    </xf>
    <xf numFmtId="0" fontId="3" fillId="0" borderId="12" xfId="1" applyFont="1" applyFill="1" applyBorder="1" applyAlignment="1" applyProtection="1">
      <alignment horizontal="left" vertical="center" shrinkToFit="1"/>
    </xf>
    <xf numFmtId="0" fontId="3" fillId="0" borderId="14" xfId="1" applyFont="1" applyFill="1" applyBorder="1" applyAlignment="1" applyProtection="1">
      <alignment horizontal="left" vertical="center" shrinkToFit="1"/>
    </xf>
    <xf numFmtId="0" fontId="3" fillId="0" borderId="0" xfId="1" applyFont="1" applyFill="1" applyBorder="1" applyAlignment="1" applyProtection="1">
      <alignment vertical="center" shrinkToFit="1"/>
    </xf>
    <xf numFmtId="0" fontId="3" fillId="0" borderId="11" xfId="1" applyFont="1" applyFill="1" applyBorder="1" applyAlignment="1" applyProtection="1">
      <alignment horizontal="center" vertical="center" shrinkToFit="1"/>
    </xf>
    <xf numFmtId="0" fontId="10" fillId="0" borderId="0" xfId="1" applyFont="1" applyFill="1" applyAlignment="1" applyProtection="1">
      <alignment horizontal="center" vertical="center" shrinkToFit="1"/>
    </xf>
    <xf numFmtId="0" fontId="7" fillId="0" borderId="0" xfId="1" applyFont="1" applyFill="1" applyAlignment="1" applyProtection="1">
      <alignment horizontal="center" vertical="center" shrinkToFit="1"/>
    </xf>
    <xf numFmtId="0" fontId="3" fillId="0" borderId="0" xfId="1" applyFont="1" applyFill="1" applyAlignment="1" applyProtection="1">
      <alignment horizontal="left" vertical="center" shrinkToFit="1"/>
    </xf>
    <xf numFmtId="0" fontId="3" fillId="0" borderId="16" xfId="1" applyFont="1" applyFill="1" applyBorder="1" applyAlignment="1" applyProtection="1">
      <alignment horizontal="left" vertical="center" shrinkToFit="1"/>
    </xf>
    <xf numFmtId="183" fontId="7" fillId="0" borderId="6" xfId="0" applyNumberFormat="1" applyFont="1" applyFill="1" applyBorder="1" applyAlignment="1" applyProtection="1">
      <alignment horizontal="right" vertical="center" shrinkToFit="1"/>
    </xf>
    <xf numFmtId="183" fontId="7" fillId="0" borderId="7" xfId="0" applyNumberFormat="1" applyFont="1" applyFill="1" applyBorder="1" applyAlignment="1" applyProtection="1">
      <alignment horizontal="right" vertical="center" shrinkToFit="1"/>
    </xf>
    <xf numFmtId="183" fontId="7" fillId="0" borderId="4" xfId="0" applyNumberFormat="1" applyFont="1" applyFill="1" applyBorder="1" applyAlignment="1" applyProtection="1">
      <alignment horizontal="right" vertical="center" shrinkToFit="1"/>
    </xf>
    <xf numFmtId="0" fontId="7" fillId="0" borderId="6" xfId="0" applyFont="1" applyFill="1" applyBorder="1" applyAlignment="1" applyProtection="1">
      <alignment horizontal="center" vertical="center" shrinkToFit="1"/>
    </xf>
    <xf numFmtId="0" fontId="3" fillId="0" borderId="0" xfId="1" applyFont="1" applyFill="1" applyBorder="1" applyAlignment="1" applyProtection="1">
      <alignment horizontal="left" vertical="center" shrinkToFit="1"/>
    </xf>
    <xf numFmtId="0" fontId="3" fillId="0" borderId="0" xfId="1" applyFont="1" applyFill="1" applyAlignment="1" applyProtection="1">
      <alignment horizontal="center" vertical="center" shrinkToFit="1"/>
    </xf>
    <xf numFmtId="0" fontId="7" fillId="2" borderId="5" xfId="0" applyFont="1" applyFill="1" applyBorder="1" applyAlignment="1" applyProtection="1">
      <alignment horizontal="left" vertical="center" shrinkToFit="1"/>
    </xf>
    <xf numFmtId="0" fontId="7" fillId="0" borderId="6" xfId="1" applyFont="1" applyFill="1" applyBorder="1" applyAlignment="1" applyProtection="1">
      <alignment horizontal="center" vertical="center" shrinkToFit="1"/>
    </xf>
    <xf numFmtId="0" fontId="7" fillId="0" borderId="6" xfId="0" applyFont="1" applyFill="1" applyBorder="1" applyAlignment="1" applyProtection="1">
      <alignment horizontal="left" vertical="center" shrinkToFit="1"/>
    </xf>
    <xf numFmtId="0" fontId="7" fillId="2" borderId="7" xfId="0" applyNumberFormat="1" applyFont="1" applyFill="1" applyBorder="1" applyAlignment="1" applyProtection="1">
      <alignment horizontal="left" vertical="center" shrinkToFit="1"/>
    </xf>
    <xf numFmtId="0" fontId="7" fillId="2" borderId="4" xfId="0" applyNumberFormat="1" applyFont="1" applyFill="1" applyBorder="1" applyAlignment="1" applyProtection="1">
      <alignment horizontal="left" vertical="center" shrinkToFit="1"/>
    </xf>
    <xf numFmtId="0" fontId="3" fillId="4" borderId="13" xfId="1" applyFont="1" applyFill="1" applyBorder="1" applyAlignment="1" applyProtection="1">
      <alignment horizontal="left" vertical="center" shrinkToFit="1"/>
    </xf>
    <xf numFmtId="0" fontId="3" fillId="4" borderId="14" xfId="1" applyFont="1" applyFill="1" applyBorder="1" applyAlignment="1" applyProtection="1">
      <alignment horizontal="left" vertical="center" shrinkToFit="1"/>
    </xf>
    <xf numFmtId="0" fontId="3" fillId="0" borderId="7" xfId="0" applyFont="1" applyFill="1" applyBorder="1" applyAlignment="1" applyProtection="1">
      <alignment vertical="center" shrinkToFit="1"/>
    </xf>
    <xf numFmtId="0" fontId="3" fillId="0" borderId="15" xfId="1" applyFont="1" applyFill="1" applyBorder="1" applyAlignment="1" applyProtection="1">
      <alignment horizontal="left" vertical="center" wrapText="1" shrinkToFit="1"/>
    </xf>
    <xf numFmtId="0" fontId="3" fillId="0" borderId="0" xfId="1" applyFont="1" applyFill="1" applyBorder="1" applyAlignment="1" applyProtection="1">
      <alignment horizontal="left" vertical="center" wrapText="1" shrinkToFit="1"/>
    </xf>
    <xf numFmtId="0" fontId="3" fillId="0" borderId="16" xfId="1" applyFont="1" applyFill="1" applyBorder="1" applyAlignment="1" applyProtection="1">
      <alignment horizontal="left" vertical="center" wrapText="1" shrinkToFit="1"/>
    </xf>
    <xf numFmtId="0" fontId="3" fillId="2" borderId="0" xfId="1" applyFont="1" applyFill="1" applyBorder="1" applyAlignment="1" applyProtection="1">
      <alignment horizontal="center" vertical="center" shrinkToFit="1"/>
    </xf>
    <xf numFmtId="0" fontId="3" fillId="0" borderId="0" xfId="1" applyFont="1" applyFill="1" applyBorder="1" applyAlignment="1" applyProtection="1">
      <alignment horizontal="right" vertical="center" shrinkToFit="1"/>
    </xf>
    <xf numFmtId="0" fontId="3" fillId="0" borderId="15" xfId="1" applyFont="1" applyFill="1" applyBorder="1" applyAlignment="1" applyProtection="1">
      <alignment horizontal="left" vertical="center" shrinkToFit="1"/>
    </xf>
    <xf numFmtId="0" fontId="8" fillId="3" borderId="5" xfId="1" applyFont="1" applyFill="1" applyBorder="1" applyAlignment="1" applyProtection="1">
      <alignment horizontal="left" vertical="center" wrapText="1" shrinkToFit="1"/>
    </xf>
    <xf numFmtId="0" fontId="8" fillId="4" borderId="5" xfId="1" applyFont="1" applyFill="1" applyBorder="1" applyAlignment="1" applyProtection="1">
      <alignment horizontal="left" vertical="center" wrapText="1" shrinkToFit="1"/>
    </xf>
    <xf numFmtId="0" fontId="3" fillId="0" borderId="10" xfId="0" applyFont="1" applyFill="1" applyBorder="1" applyAlignment="1" applyProtection="1">
      <alignment horizontal="left" vertical="center" wrapText="1" shrinkToFit="1"/>
    </xf>
    <xf numFmtId="0" fontId="3" fillId="0" borderId="8" xfId="0" applyFont="1" applyFill="1" applyBorder="1" applyAlignment="1" applyProtection="1">
      <alignment horizontal="left" vertical="center" wrapText="1" shrinkToFit="1"/>
    </xf>
    <xf numFmtId="0" fontId="3" fillId="0" borderId="11" xfId="0" applyFont="1" applyFill="1" applyBorder="1" applyAlignment="1" applyProtection="1">
      <alignment horizontal="left" vertical="center" wrapText="1" shrinkToFit="1"/>
    </xf>
    <xf numFmtId="0" fontId="3" fillId="0" borderId="12" xfId="0" applyFont="1" applyFill="1" applyBorder="1" applyAlignment="1" applyProtection="1">
      <alignment horizontal="left" vertical="center" wrapText="1" shrinkToFit="1"/>
    </xf>
    <xf numFmtId="0" fontId="3" fillId="0" borderId="13" xfId="0" applyFont="1" applyFill="1" applyBorder="1" applyAlignment="1" applyProtection="1">
      <alignment horizontal="left" vertical="center" wrapText="1" shrinkToFit="1"/>
    </xf>
    <xf numFmtId="0" fontId="3" fillId="0" borderId="14" xfId="0" applyFont="1" applyFill="1" applyBorder="1" applyAlignment="1" applyProtection="1">
      <alignment horizontal="left" vertical="center" wrapText="1" shrinkToFit="1"/>
    </xf>
    <xf numFmtId="0" fontId="3" fillId="4" borderId="15" xfId="1" applyFont="1" applyFill="1" applyBorder="1" applyAlignment="1" applyProtection="1">
      <alignment horizontal="left" vertical="center" shrinkToFit="1"/>
    </xf>
    <xf numFmtId="0" fontId="3" fillId="4" borderId="0" xfId="1" applyFont="1" applyFill="1" applyBorder="1" applyAlignment="1" applyProtection="1">
      <alignment horizontal="left" vertical="center" shrinkToFit="1"/>
    </xf>
    <xf numFmtId="0" fontId="3" fillId="4" borderId="16" xfId="1" applyFont="1" applyFill="1" applyBorder="1" applyAlignment="1" applyProtection="1">
      <alignment horizontal="left" vertical="center" shrinkToFit="1"/>
    </xf>
    <xf numFmtId="0" fontId="3" fillId="4" borderId="12" xfId="1" applyFont="1" applyFill="1" applyBorder="1" applyAlignment="1" applyProtection="1">
      <alignment horizontal="left" vertical="center" shrinkToFit="1"/>
    </xf>
    <xf numFmtId="0" fontId="3" fillId="0" borderId="10" xfId="1" applyFont="1" applyFill="1" applyBorder="1" applyAlignment="1" applyProtection="1">
      <alignment horizontal="left" vertical="top" shrinkToFit="1"/>
    </xf>
    <xf numFmtId="0" fontId="3" fillId="0" borderId="8" xfId="1" applyFont="1" applyFill="1" applyBorder="1" applyAlignment="1" applyProtection="1">
      <alignment horizontal="left" vertical="top" shrinkToFit="1"/>
    </xf>
    <xf numFmtId="0" fontId="3" fillId="0" borderId="11" xfId="1" applyFont="1" applyFill="1" applyBorder="1" applyAlignment="1" applyProtection="1">
      <alignment horizontal="left" vertical="top" shrinkToFit="1"/>
    </xf>
    <xf numFmtId="0" fontId="3" fillId="0" borderId="13" xfId="1" applyFont="1" applyFill="1" applyBorder="1" applyAlignment="1" applyProtection="1">
      <alignment horizontal="right" vertical="center" shrinkToFit="1"/>
    </xf>
    <xf numFmtId="0" fontId="7" fillId="0" borderId="8" xfId="0" applyFont="1" applyFill="1" applyBorder="1" applyAlignment="1" applyProtection="1">
      <alignment vertical="center" shrinkToFit="1"/>
    </xf>
    <xf numFmtId="0" fontId="7" fillId="0" borderId="11" xfId="0" applyFont="1" applyFill="1" applyBorder="1" applyAlignment="1" applyProtection="1">
      <alignment vertical="center" shrinkToFit="1"/>
    </xf>
    <xf numFmtId="0" fontId="7" fillId="0" borderId="13" xfId="0" applyFont="1" applyFill="1" applyBorder="1" applyAlignment="1" applyProtection="1">
      <alignment vertical="center" shrinkToFit="1"/>
    </xf>
    <xf numFmtId="0" fontId="7" fillId="0" borderId="14" xfId="0" applyFont="1" applyFill="1" applyBorder="1" applyAlignment="1" applyProtection="1">
      <alignment vertical="center" shrinkToFit="1"/>
    </xf>
    <xf numFmtId="0" fontId="7" fillId="0" borderId="8" xfId="0" applyFont="1" applyFill="1" applyBorder="1" applyAlignment="1" applyProtection="1">
      <alignment horizontal="right" vertical="center" shrinkToFit="1"/>
    </xf>
    <xf numFmtId="0" fontId="7" fillId="0" borderId="7" xfId="1" applyFont="1" applyFill="1" applyBorder="1" applyAlignment="1" applyProtection="1">
      <alignment horizontal="left" vertical="center" shrinkToFit="1"/>
    </xf>
    <xf numFmtId="0" fontId="7" fillId="3" borderId="6" xfId="1" applyFont="1" applyFill="1" applyBorder="1" applyAlignment="1" applyProtection="1">
      <alignment horizontal="left" vertical="center" shrinkToFit="1"/>
    </xf>
    <xf numFmtId="0" fontId="7" fillId="4" borderId="7" xfId="1" applyFont="1" applyFill="1" applyBorder="1" applyAlignment="1" applyProtection="1">
      <alignment horizontal="left" vertical="center" shrinkToFit="1"/>
    </xf>
    <xf numFmtId="0" fontId="7" fillId="4" borderId="4" xfId="1" applyFont="1" applyFill="1" applyBorder="1" applyAlignment="1" applyProtection="1">
      <alignment horizontal="left" vertical="center" shrinkToFit="1"/>
    </xf>
    <xf numFmtId="0" fontId="7" fillId="0" borderId="8" xfId="1" applyFont="1" applyFill="1" applyBorder="1" applyAlignment="1" applyProtection="1">
      <alignment horizontal="center" vertical="center" shrinkToFit="1"/>
    </xf>
    <xf numFmtId="0" fontId="15" fillId="3" borderId="5" xfId="1" applyFont="1" applyFill="1" applyBorder="1" applyAlignment="1" applyProtection="1">
      <alignment horizontal="left" vertical="center" wrapText="1" shrinkToFit="1"/>
    </xf>
    <xf numFmtId="0" fontId="15" fillId="4" borderId="5" xfId="1" applyFont="1" applyFill="1" applyBorder="1" applyAlignment="1" applyProtection="1">
      <alignment horizontal="left" vertical="center" wrapText="1" shrinkToFit="1"/>
    </xf>
    <xf numFmtId="55" fontId="7" fillId="0" borderId="0" xfId="0" applyNumberFormat="1" applyFont="1" applyFill="1" applyBorder="1" applyAlignment="1" applyProtection="1">
      <alignment horizontal="center" vertical="center" shrinkToFit="1"/>
    </xf>
    <xf numFmtId="0" fontId="7" fillId="0" borderId="4" xfId="1" applyFont="1" applyFill="1" applyBorder="1" applyAlignment="1" applyProtection="1">
      <alignment horizontal="left" vertical="center" shrinkToFit="1"/>
    </xf>
    <xf numFmtId="0" fontId="14" fillId="3" borderId="5" xfId="1" applyFont="1" applyFill="1" applyBorder="1" applyAlignment="1" applyProtection="1">
      <alignment horizontal="left" vertical="center" wrapText="1" shrinkToFit="1"/>
    </xf>
    <xf numFmtId="0" fontId="14" fillId="4" borderId="5" xfId="1" applyFont="1" applyFill="1" applyBorder="1" applyAlignment="1" applyProtection="1">
      <alignment horizontal="left" vertical="center" wrapText="1" shrinkToFit="1"/>
    </xf>
    <xf numFmtId="0" fontId="3" fillId="0" borderId="6" xfId="0" applyFont="1" applyFill="1" applyBorder="1" applyAlignment="1" applyProtection="1">
      <alignment vertical="center" shrinkToFit="1"/>
    </xf>
    <xf numFmtId="0" fontId="3" fillId="0" borderId="4" xfId="0" applyFont="1" applyFill="1" applyBorder="1" applyAlignment="1" applyProtection="1">
      <alignment vertical="center" shrinkToFit="1"/>
    </xf>
    <xf numFmtId="0" fontId="3" fillId="0" borderId="6" xfId="1" applyFont="1" applyFill="1" applyBorder="1" applyAlignment="1" applyProtection="1">
      <alignment vertical="center" shrinkToFit="1"/>
    </xf>
  </cellXfs>
  <cellStyles count="2">
    <cellStyle name="標準" xfId="0" builtinId="0"/>
    <cellStyle name="標準 2" xfId="1" xr:uid="{00000000-0005-0000-0000-000001000000}"/>
  </cellStyles>
  <dxfs count="131">
    <dxf>
      <font>
        <color theme="0"/>
      </font>
    </dxf>
    <dxf>
      <font>
        <color theme="0"/>
      </font>
      <fill>
        <patternFill>
          <bgColor theme="0"/>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9"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none">
          <bgColor auto="1"/>
        </patternFill>
      </fill>
    </dxf>
    <dxf>
      <fill>
        <patternFill>
          <bgColor theme="9" tint="0.39994506668294322"/>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none">
          <bgColor auto="1"/>
        </patternFill>
      </fill>
    </dxf>
    <dxf>
      <fill>
        <patternFill>
          <bgColor theme="9" tint="0.39994506668294322"/>
        </patternFill>
      </fill>
    </dxf>
    <dxf>
      <fill>
        <patternFill patternType="none">
          <bgColor auto="1"/>
        </patternFill>
      </fill>
    </dxf>
    <dxf>
      <fill>
        <patternFill>
          <bgColor theme="9" tint="0.39994506668294322"/>
        </patternFill>
      </fill>
    </dxf>
    <dxf>
      <fill>
        <patternFill patternType="none">
          <bgColor auto="1"/>
        </patternFill>
      </fill>
    </dxf>
    <dxf>
      <fill>
        <patternFill>
          <bgColor theme="9"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bgColor theme="0" tint="-0.49998474074526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49998474074526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0" tint="-0.499984740745262"/>
        </patternFill>
      </fill>
    </dxf>
    <dxf>
      <fill>
        <patternFill>
          <bgColor theme="8" tint="0.39994506668294322"/>
        </patternFill>
      </fill>
    </dxf>
    <dxf>
      <fill>
        <patternFill>
          <bgColor theme="9"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0" tint="-0.499984740745262"/>
        </patternFill>
      </fill>
    </dxf>
    <dxf>
      <fill>
        <patternFill>
          <bgColor theme="0" tint="-0.49998474074526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patternType="solid">
          <fgColor rgb="FF002060"/>
          <bgColor theme="8" tint="0.39991454817346722"/>
        </patternFill>
      </fill>
    </dxf>
    <dxf>
      <fill>
        <patternFill patternType="none">
          <bgColor auto="1"/>
        </patternFill>
      </fill>
    </dxf>
    <dxf>
      <fill>
        <patternFill patternType="solid">
          <bgColor theme="0" tint="-0.49998474074526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solid">
          <fgColor rgb="FF002060"/>
          <bgColor theme="8" tint="0.39991454817346722"/>
        </patternFill>
      </fill>
    </dxf>
    <dxf>
      <fill>
        <patternFill patternType="none">
          <bgColor auto="1"/>
        </patternFill>
      </fill>
    </dxf>
    <dxf>
      <fill>
        <patternFill patternType="solid">
          <bgColor theme="0" tint="-0.49998474074526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0" tint="-0.499984740745262"/>
        </patternFill>
      </fill>
    </dxf>
    <dxf>
      <fill>
        <patternFill>
          <bgColor theme="8"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patternType="solid">
          <fgColor rgb="FF002060"/>
          <bgColor theme="8" tint="0.3999145481734672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fgColor rgb="FF002060"/>
          <bgColor theme="8" tint="0.39991454817346722"/>
        </patternFill>
      </fill>
    </dxf>
    <dxf>
      <fill>
        <patternFill patternType="none">
          <bgColor auto="1"/>
        </patternFill>
      </fill>
    </dxf>
    <dxf>
      <fill>
        <patternFill patternType="solid">
          <bgColor theme="0" tint="-0.49998474074526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800&#20581;&#24247;&#22679;&#36914;&#35506;/&#9733;&#9319;&#20581;&#24247;&#12389;&#12367;&#12426;&#25285;&#24403;&#65288;&#26628;&#39178;&#65289;/00&#26628;&#39178;/03%20&#29305;&#23450;&#32102;&#39135;&#26045;&#35373;/06%20&#26628;&#39178;&#31649;&#29702;&#22577;&#21578;&#26360;/&#65288;&#21442;&#32771;&#65289;&#30476;&#27096;&#24335;/&#32102;&#39135;&#26045;&#35373;&#26628;&#39178;&#31649;&#29702;&#22577;&#21578;&#26360;&#65288;&#31532;&#65304;&#21495;&#27096;&#24335;&#65289;&#65288;&#23398;&#26657;&#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800&#20581;&#24247;&#12389;&#12367;&#12426;&#35506;/&#9733;&#9319;&#20581;&#24247;&#12389;&#12367;&#12426;&#25285;&#24403;&#65288;&#26628;&#39178;&#65289;/&#9734;02&#22320;&#22495;&#20445;&#20581;&#35506;&#26989;&#21209;/&#20445;&#20581;&#25152;&#24773;&#22577;&#12471;&#12473;&#12486;&#12512;&#38306;&#36899;/&#26032;&#12471;&#12473;&#12486;&#12512;&#29992;&#12288;&#26628;&#39178;&#31649;&#29702;&#22577;&#21578;&#26360;/&#20316;&#26989;&#20013;/&#27096;&#24335;&#22793;&#26356;&#28168;&#12415;/&#12304;0307&#21407;&#26412;&#12305;&#32102;&#39135;&#26045;&#35373;&#26628;&#39178;&#31649;&#29702;&#22577;&#21578;&#26360;&#65288;&#23398;&#2665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印刷用シート"/>
      <sheetName val="リスト（8号様式用）"/>
    </sheetNames>
    <sheetDataSet>
      <sheetData sheetId="0"/>
      <sheetData sheetId="1"/>
      <sheetData sheetId="2">
        <row r="2">
          <cell r="B2" t="str">
            <v>有</v>
          </cell>
          <cell r="C2" t="str">
            <v>特定給食施設</v>
          </cell>
          <cell r="D2" t="str">
            <v>平塚</v>
          </cell>
          <cell r="E2" t="str">
            <v>共同調理場</v>
          </cell>
          <cell r="F2" t="str">
            <v>直営</v>
          </cell>
          <cell r="G2" t="str">
            <v>管理栄養士</v>
          </cell>
          <cell r="H2" t="str">
            <v>専任</v>
          </cell>
          <cell r="I2" t="str">
            <v>単一給食</v>
          </cell>
          <cell r="J2" t="str">
            <v>朝食</v>
          </cell>
          <cell r="K2" t="str">
            <v>1食</v>
          </cell>
        </row>
        <row r="3">
          <cell r="B3" t="str">
            <v>無</v>
          </cell>
          <cell r="C3" t="str">
            <v>小規模特定給食施設</v>
          </cell>
          <cell r="D3" t="str">
            <v>鎌倉</v>
          </cell>
          <cell r="E3" t="str">
            <v>単独実施校</v>
          </cell>
          <cell r="F3" t="str">
            <v>委託</v>
          </cell>
          <cell r="G3" t="str">
            <v>栄養士</v>
          </cell>
          <cell r="H3" t="str">
            <v>兼任</v>
          </cell>
          <cell r="I3" t="str">
            <v>選択給食</v>
          </cell>
          <cell r="J3" t="str">
            <v>昼食</v>
          </cell>
          <cell r="K3" t="str">
            <v>2食</v>
          </cell>
        </row>
        <row r="4">
          <cell r="D4" t="str">
            <v>小田原</v>
          </cell>
          <cell r="E4" t="str">
            <v>その他</v>
          </cell>
          <cell r="J4" t="str">
            <v>夕食</v>
          </cell>
          <cell r="K4" t="str">
            <v>1日</v>
          </cell>
        </row>
        <row r="5">
          <cell r="D5" t="str">
            <v>茅ケ崎</v>
          </cell>
          <cell r="J5" t="str">
            <v>朝食・昼食</v>
          </cell>
        </row>
        <row r="6">
          <cell r="D6" t="str">
            <v>厚木</v>
          </cell>
          <cell r="J6" t="str">
            <v>朝食・夕食</v>
          </cell>
        </row>
        <row r="7">
          <cell r="J7" t="str">
            <v>昼食・夕食</v>
          </cell>
        </row>
        <row r="8">
          <cell r="J8" t="str">
            <v>朝食・昼食・夕食</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学校用）"/>
      <sheetName val="印刷用シート（市様式）反映作業済み"/>
      <sheetName val="リスト（8号様式用）"/>
    </sheetNames>
    <sheetDataSet>
      <sheetData sheetId="0"/>
      <sheetData sheetId="1" refreshError="1"/>
      <sheetData sheetId="2">
        <row r="2">
          <cell r="I2" t="str">
            <v>単一給食</v>
          </cell>
        </row>
        <row r="3">
          <cell r="I3" t="str">
            <v>選択給食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0"/>
  <sheetViews>
    <sheetView topLeftCell="A273" zoomScale="130" zoomScaleNormal="130" zoomScaleSheetLayoutView="100" workbookViewId="0">
      <selection activeCell="D298" sqref="D298"/>
    </sheetView>
  </sheetViews>
  <sheetFormatPr defaultRowHeight="13.5" x14ac:dyDescent="0.15"/>
  <cols>
    <col min="1" max="1" width="4.5" style="1" customWidth="1"/>
    <col min="2" max="3" width="32.5" style="5" customWidth="1"/>
    <col min="4" max="4" width="23.75" style="6" customWidth="1"/>
    <col min="5" max="5" width="10" style="3" customWidth="1"/>
    <col min="6" max="16384" width="9" style="2"/>
  </cols>
  <sheetData>
    <row r="1" spans="1:5" x14ac:dyDescent="0.15">
      <c r="A1" s="26" t="s">
        <v>2</v>
      </c>
      <c r="B1" s="27" t="s">
        <v>0</v>
      </c>
      <c r="C1" s="28" t="s">
        <v>1</v>
      </c>
      <c r="D1" s="24" t="s">
        <v>502</v>
      </c>
      <c r="E1" s="52" t="s">
        <v>204</v>
      </c>
    </row>
    <row r="2" spans="1:5" ht="64.5" x14ac:dyDescent="0.15">
      <c r="A2" s="29">
        <v>1</v>
      </c>
      <c r="B2" s="30" t="s">
        <v>105</v>
      </c>
      <c r="C2" s="31" t="s">
        <v>576</v>
      </c>
      <c r="D2" s="11"/>
      <c r="E2" s="53" t="s">
        <v>516</v>
      </c>
    </row>
    <row r="3" spans="1:5" x14ac:dyDescent="0.15">
      <c r="A3" s="29">
        <v>2</v>
      </c>
      <c r="B3" s="30" t="s">
        <v>495</v>
      </c>
      <c r="C3" s="31" t="s">
        <v>508</v>
      </c>
      <c r="D3" s="7"/>
      <c r="E3" s="54" t="s">
        <v>526</v>
      </c>
    </row>
    <row r="4" spans="1:5" x14ac:dyDescent="0.15">
      <c r="A4" s="32">
        <v>3</v>
      </c>
      <c r="B4" s="108" t="s">
        <v>106</v>
      </c>
      <c r="C4" s="33" t="s">
        <v>3</v>
      </c>
      <c r="D4" s="8"/>
      <c r="E4" s="55" t="s">
        <v>526</v>
      </c>
    </row>
    <row r="5" spans="1:5" ht="14.25" customHeight="1" x14ac:dyDescent="0.15">
      <c r="A5" s="34">
        <v>4</v>
      </c>
      <c r="B5" s="106"/>
      <c r="C5" s="35" t="s">
        <v>277</v>
      </c>
      <c r="D5" s="9"/>
      <c r="E5" s="56" t="s">
        <v>526</v>
      </c>
    </row>
    <row r="6" spans="1:5" ht="14.25" customHeight="1" x14ac:dyDescent="0.15">
      <c r="A6" s="34">
        <v>5</v>
      </c>
      <c r="B6" s="106"/>
      <c r="C6" s="35" t="s">
        <v>278</v>
      </c>
      <c r="D6" s="9"/>
      <c r="E6" s="56" t="s">
        <v>526</v>
      </c>
    </row>
    <row r="7" spans="1:5" ht="14.25" customHeight="1" x14ac:dyDescent="0.15">
      <c r="A7" s="34">
        <v>6</v>
      </c>
      <c r="B7" s="106"/>
      <c r="C7" s="35" t="s">
        <v>279</v>
      </c>
      <c r="D7" s="9"/>
      <c r="E7" s="56" t="s">
        <v>526</v>
      </c>
    </row>
    <row r="8" spans="1:5" ht="14.25" customHeight="1" x14ac:dyDescent="0.15">
      <c r="A8" s="34">
        <v>7</v>
      </c>
      <c r="B8" s="106"/>
      <c r="C8" s="35" t="s">
        <v>280</v>
      </c>
      <c r="D8" s="9"/>
      <c r="E8" s="56" t="s">
        <v>527</v>
      </c>
    </row>
    <row r="9" spans="1:5" ht="14.25" customHeight="1" x14ac:dyDescent="0.15">
      <c r="A9" s="34">
        <v>8</v>
      </c>
      <c r="B9" s="106"/>
      <c r="C9" s="35" t="s">
        <v>281</v>
      </c>
      <c r="D9" s="9"/>
      <c r="E9" s="56" t="s">
        <v>526</v>
      </c>
    </row>
    <row r="10" spans="1:5" ht="14.25" customHeight="1" x14ac:dyDescent="0.15">
      <c r="A10" s="34">
        <v>9</v>
      </c>
      <c r="B10" s="106"/>
      <c r="C10" s="35" t="s">
        <v>282</v>
      </c>
      <c r="D10" s="9"/>
      <c r="E10" s="56" t="s">
        <v>526</v>
      </c>
    </row>
    <row r="11" spans="1:5" ht="13.5" customHeight="1" x14ac:dyDescent="0.15">
      <c r="A11" s="34">
        <v>10</v>
      </c>
      <c r="B11" s="106"/>
      <c r="C11" s="35" t="s">
        <v>283</v>
      </c>
      <c r="D11" s="9"/>
      <c r="E11" s="56" t="s">
        <v>526</v>
      </c>
    </row>
    <row r="12" spans="1:5" ht="14.25" customHeight="1" x14ac:dyDescent="0.15">
      <c r="A12" s="34">
        <v>11</v>
      </c>
      <c r="B12" s="106"/>
      <c r="C12" s="35" t="s">
        <v>284</v>
      </c>
      <c r="D12" s="9"/>
      <c r="E12" s="56" t="s">
        <v>526</v>
      </c>
    </row>
    <row r="13" spans="1:5" ht="14.25" customHeight="1" x14ac:dyDescent="0.15">
      <c r="A13" s="36">
        <v>12</v>
      </c>
      <c r="B13" s="107"/>
      <c r="C13" s="37" t="s">
        <v>285</v>
      </c>
      <c r="D13" s="10"/>
      <c r="E13" s="57" t="s">
        <v>526</v>
      </c>
    </row>
    <row r="14" spans="1:5" x14ac:dyDescent="0.15">
      <c r="A14" s="29">
        <v>13</v>
      </c>
      <c r="B14" s="30" t="s">
        <v>56</v>
      </c>
      <c r="C14" s="31" t="s">
        <v>56</v>
      </c>
      <c r="D14" s="11"/>
      <c r="E14" s="53" t="s">
        <v>462</v>
      </c>
    </row>
    <row r="15" spans="1:5" ht="24" x14ac:dyDescent="0.15">
      <c r="A15" s="29">
        <v>14</v>
      </c>
      <c r="B15" s="38" t="s">
        <v>107</v>
      </c>
      <c r="C15" s="99" t="s">
        <v>542</v>
      </c>
      <c r="D15" s="11"/>
      <c r="E15" s="58" t="s">
        <v>528</v>
      </c>
    </row>
    <row r="16" spans="1:5" x14ac:dyDescent="0.15">
      <c r="A16" s="32">
        <v>15</v>
      </c>
      <c r="B16" s="108" t="s">
        <v>276</v>
      </c>
      <c r="C16" s="39" t="s">
        <v>543</v>
      </c>
      <c r="D16" s="8"/>
      <c r="E16" s="59" t="s">
        <v>528</v>
      </c>
    </row>
    <row r="17" spans="1:5" x14ac:dyDescent="0.15">
      <c r="A17" s="34">
        <v>16</v>
      </c>
      <c r="B17" s="106"/>
      <c r="C17" s="40" t="s">
        <v>108</v>
      </c>
      <c r="D17" s="9"/>
      <c r="E17" s="60" t="s">
        <v>528</v>
      </c>
    </row>
    <row r="18" spans="1:5" x14ac:dyDescent="0.15">
      <c r="A18" s="34">
        <v>17</v>
      </c>
      <c r="B18" s="106"/>
      <c r="C18" s="40" t="s">
        <v>431</v>
      </c>
      <c r="D18" s="9"/>
      <c r="E18" s="60" t="s">
        <v>528</v>
      </c>
    </row>
    <row r="19" spans="1:5" ht="13.5" customHeight="1" x14ac:dyDescent="0.15">
      <c r="A19" s="34">
        <v>18</v>
      </c>
      <c r="B19" s="106"/>
      <c r="C19" s="40" t="s">
        <v>69</v>
      </c>
      <c r="D19" s="9"/>
      <c r="E19" s="60" t="s">
        <v>528</v>
      </c>
    </row>
    <row r="20" spans="1:5" x14ac:dyDescent="0.15">
      <c r="A20" s="36">
        <v>19</v>
      </c>
      <c r="B20" s="107"/>
      <c r="C20" s="41" t="s">
        <v>109</v>
      </c>
      <c r="D20" s="12"/>
      <c r="E20" s="61" t="s">
        <v>526</v>
      </c>
    </row>
    <row r="21" spans="1:5" x14ac:dyDescent="0.15">
      <c r="A21" s="32">
        <v>20</v>
      </c>
      <c r="B21" s="108" t="s">
        <v>110</v>
      </c>
      <c r="C21" s="39" t="s">
        <v>489</v>
      </c>
      <c r="D21" s="8"/>
      <c r="E21" s="59" t="s">
        <v>462</v>
      </c>
    </row>
    <row r="22" spans="1:5" ht="14.25" customHeight="1" x14ac:dyDescent="0.15">
      <c r="A22" s="34">
        <v>21</v>
      </c>
      <c r="B22" s="106"/>
      <c r="C22" s="42" t="s">
        <v>109</v>
      </c>
      <c r="D22" s="9"/>
      <c r="E22" s="60" t="s">
        <v>526</v>
      </c>
    </row>
    <row r="23" spans="1:5" ht="13.5" customHeight="1" x14ac:dyDescent="0.15">
      <c r="A23" s="34">
        <v>22</v>
      </c>
      <c r="B23" s="106"/>
      <c r="C23" s="40" t="s">
        <v>111</v>
      </c>
      <c r="D23" s="9"/>
      <c r="E23" s="60" t="s">
        <v>526</v>
      </c>
    </row>
    <row r="24" spans="1:5" ht="14.25" customHeight="1" x14ac:dyDescent="0.15">
      <c r="A24" s="34">
        <v>23</v>
      </c>
      <c r="B24" s="106"/>
      <c r="C24" s="40" t="s">
        <v>209</v>
      </c>
      <c r="D24" s="9"/>
      <c r="E24" s="60" t="s">
        <v>526</v>
      </c>
    </row>
    <row r="25" spans="1:5" ht="13.5" customHeight="1" x14ac:dyDescent="0.15">
      <c r="A25" s="34">
        <v>24</v>
      </c>
      <c r="B25" s="106"/>
      <c r="C25" s="40" t="s">
        <v>112</v>
      </c>
      <c r="D25" s="9"/>
      <c r="E25" s="60" t="s">
        <v>526</v>
      </c>
    </row>
    <row r="26" spans="1:5" ht="14.25" customHeight="1" x14ac:dyDescent="0.15">
      <c r="A26" s="34">
        <v>25</v>
      </c>
      <c r="B26" s="106"/>
      <c r="C26" s="40" t="s">
        <v>113</v>
      </c>
      <c r="D26" s="13"/>
      <c r="E26" s="60" t="s">
        <v>526</v>
      </c>
    </row>
    <row r="27" spans="1:5" ht="14.25" customHeight="1" x14ac:dyDescent="0.15">
      <c r="A27" s="36">
        <v>26</v>
      </c>
      <c r="B27" s="107"/>
      <c r="C27" s="41" t="s">
        <v>544</v>
      </c>
      <c r="D27" s="10"/>
      <c r="E27" s="61" t="s">
        <v>528</v>
      </c>
    </row>
    <row r="28" spans="1:5" x14ac:dyDescent="0.15">
      <c r="A28" s="32">
        <v>27</v>
      </c>
      <c r="B28" s="108" t="s">
        <v>114</v>
      </c>
      <c r="C28" s="33" t="s">
        <v>543</v>
      </c>
      <c r="D28" s="8"/>
      <c r="E28" s="55" t="s">
        <v>528</v>
      </c>
    </row>
    <row r="29" spans="1:5" x14ac:dyDescent="0.15">
      <c r="A29" s="34">
        <v>28</v>
      </c>
      <c r="B29" s="106"/>
      <c r="C29" s="35" t="s">
        <v>570</v>
      </c>
      <c r="D29" s="9"/>
      <c r="E29" s="56" t="s">
        <v>528</v>
      </c>
    </row>
    <row r="30" spans="1:5" x14ac:dyDescent="0.15">
      <c r="A30" s="34">
        <v>29</v>
      </c>
      <c r="B30" s="106"/>
      <c r="C30" s="35" t="s">
        <v>115</v>
      </c>
      <c r="D30" s="9"/>
      <c r="E30" s="56" t="s">
        <v>526</v>
      </c>
    </row>
    <row r="31" spans="1:5" ht="13.5" customHeight="1" x14ac:dyDescent="0.15">
      <c r="A31" s="34">
        <v>30</v>
      </c>
      <c r="B31" s="106" t="s">
        <v>116</v>
      </c>
      <c r="C31" s="40" t="s">
        <v>4</v>
      </c>
      <c r="D31" s="9"/>
      <c r="E31" s="60" t="s">
        <v>528</v>
      </c>
    </row>
    <row r="32" spans="1:5" x14ac:dyDescent="0.15">
      <c r="A32" s="34">
        <v>31</v>
      </c>
      <c r="B32" s="106"/>
      <c r="C32" s="40" t="s">
        <v>71</v>
      </c>
      <c r="D32" s="9"/>
      <c r="E32" s="60" t="s">
        <v>528</v>
      </c>
    </row>
    <row r="33" spans="1:5" x14ac:dyDescent="0.15">
      <c r="A33" s="34">
        <v>32</v>
      </c>
      <c r="B33" s="106"/>
      <c r="C33" s="40" t="s">
        <v>422</v>
      </c>
      <c r="D33" s="9"/>
      <c r="E33" s="60" t="s">
        <v>528</v>
      </c>
    </row>
    <row r="34" spans="1:5" x14ac:dyDescent="0.15">
      <c r="A34" s="34">
        <v>33</v>
      </c>
      <c r="B34" s="106"/>
      <c r="C34" s="40" t="s">
        <v>286</v>
      </c>
      <c r="D34" s="9"/>
      <c r="E34" s="60" t="s">
        <v>528</v>
      </c>
    </row>
    <row r="35" spans="1:5" x14ac:dyDescent="0.15">
      <c r="A35" s="34">
        <v>34</v>
      </c>
      <c r="B35" s="106"/>
      <c r="C35" s="40" t="s">
        <v>72</v>
      </c>
      <c r="D35" s="9"/>
      <c r="E35" s="60" t="s">
        <v>528</v>
      </c>
    </row>
    <row r="36" spans="1:5" x14ac:dyDescent="0.15">
      <c r="A36" s="34">
        <v>35</v>
      </c>
      <c r="B36" s="106"/>
      <c r="C36" s="40" t="s">
        <v>73</v>
      </c>
      <c r="D36" s="9"/>
      <c r="E36" s="60" t="s">
        <v>528</v>
      </c>
    </row>
    <row r="37" spans="1:5" x14ac:dyDescent="0.15">
      <c r="A37" s="34">
        <v>36</v>
      </c>
      <c r="B37" s="106"/>
      <c r="C37" s="40" t="s">
        <v>423</v>
      </c>
      <c r="D37" s="9"/>
      <c r="E37" s="60" t="s">
        <v>526</v>
      </c>
    </row>
    <row r="38" spans="1:5" ht="22.5" customHeight="1" x14ac:dyDescent="0.15">
      <c r="A38" s="34">
        <v>37</v>
      </c>
      <c r="B38" s="106"/>
      <c r="C38" s="98" t="s">
        <v>509</v>
      </c>
      <c r="D38" s="9"/>
      <c r="E38" s="60" t="s">
        <v>526</v>
      </c>
    </row>
    <row r="39" spans="1:5" ht="24" x14ac:dyDescent="0.15">
      <c r="A39" s="44">
        <v>38</v>
      </c>
      <c r="B39" s="105" t="s">
        <v>117</v>
      </c>
      <c r="C39" s="45" t="s">
        <v>104</v>
      </c>
      <c r="D39" s="16"/>
      <c r="E39" s="62" t="s">
        <v>528</v>
      </c>
    </row>
    <row r="40" spans="1:5" ht="24" x14ac:dyDescent="0.15">
      <c r="A40" s="34">
        <v>39</v>
      </c>
      <c r="B40" s="106"/>
      <c r="C40" s="40" t="s">
        <v>74</v>
      </c>
      <c r="D40" s="9"/>
      <c r="E40" s="60" t="s">
        <v>528</v>
      </c>
    </row>
    <row r="41" spans="1:5" ht="14.25" customHeight="1" x14ac:dyDescent="0.15">
      <c r="A41" s="34">
        <v>40</v>
      </c>
      <c r="B41" s="106"/>
      <c r="C41" s="40" t="s">
        <v>75</v>
      </c>
      <c r="D41" s="9"/>
      <c r="E41" s="60" t="s">
        <v>528</v>
      </c>
    </row>
    <row r="42" spans="1:5" ht="14.25" customHeight="1" x14ac:dyDescent="0.15">
      <c r="A42" s="34">
        <v>41</v>
      </c>
      <c r="B42" s="106"/>
      <c r="C42" s="40" t="s">
        <v>76</v>
      </c>
      <c r="D42" s="9"/>
      <c r="E42" s="60" t="s">
        <v>528</v>
      </c>
    </row>
    <row r="43" spans="1:5" x14ac:dyDescent="0.15">
      <c r="A43" s="36">
        <v>42</v>
      </c>
      <c r="B43" s="107"/>
      <c r="C43" s="41" t="s">
        <v>421</v>
      </c>
      <c r="D43" s="10"/>
      <c r="E43" s="61" t="s">
        <v>526</v>
      </c>
    </row>
    <row r="44" spans="1:5" ht="13.5" customHeight="1" x14ac:dyDescent="0.15">
      <c r="A44" s="32">
        <v>43</v>
      </c>
      <c r="B44" s="74" t="s">
        <v>118</v>
      </c>
      <c r="C44" s="39" t="s">
        <v>119</v>
      </c>
      <c r="D44" s="8"/>
      <c r="E44" s="59" t="s">
        <v>516</v>
      </c>
    </row>
    <row r="45" spans="1:5" ht="13.5" customHeight="1" x14ac:dyDescent="0.15">
      <c r="A45" s="44">
        <v>44</v>
      </c>
      <c r="B45" s="105" t="s">
        <v>120</v>
      </c>
      <c r="C45" s="45" t="s">
        <v>121</v>
      </c>
      <c r="D45" s="9"/>
      <c r="E45" s="62" t="s">
        <v>526</v>
      </c>
    </row>
    <row r="46" spans="1:5" ht="14.25" customHeight="1" x14ac:dyDescent="0.15">
      <c r="A46" s="34">
        <v>45</v>
      </c>
      <c r="B46" s="106"/>
      <c r="C46" s="40" t="s">
        <v>122</v>
      </c>
      <c r="D46" s="9"/>
      <c r="E46" s="60" t="s">
        <v>526</v>
      </c>
    </row>
    <row r="47" spans="1:5" ht="14.25" customHeight="1" x14ac:dyDescent="0.15">
      <c r="A47" s="34">
        <v>46</v>
      </c>
      <c r="B47" s="106"/>
      <c r="C47" s="40" t="s">
        <v>210</v>
      </c>
      <c r="D47" s="9"/>
      <c r="E47" s="60" t="s">
        <v>526</v>
      </c>
    </row>
    <row r="48" spans="1:5" ht="14.25" customHeight="1" x14ac:dyDescent="0.15">
      <c r="A48" s="34">
        <v>47</v>
      </c>
      <c r="B48" s="106"/>
      <c r="C48" s="40" t="s">
        <v>123</v>
      </c>
      <c r="D48" s="9"/>
      <c r="E48" s="60" t="s">
        <v>526</v>
      </c>
    </row>
    <row r="49" spans="1:5" ht="14.25" customHeight="1" x14ac:dyDescent="0.15">
      <c r="A49" s="34">
        <v>48</v>
      </c>
      <c r="B49" s="106"/>
      <c r="C49" s="40" t="s">
        <v>211</v>
      </c>
      <c r="D49" s="9"/>
      <c r="E49" s="60" t="s">
        <v>526</v>
      </c>
    </row>
    <row r="50" spans="1:5" ht="14.25" customHeight="1" x14ac:dyDescent="0.15">
      <c r="A50" s="34">
        <v>49</v>
      </c>
      <c r="B50" s="106"/>
      <c r="C50" s="40" t="s">
        <v>124</v>
      </c>
      <c r="D50" s="9"/>
      <c r="E50" s="60" t="s">
        <v>527</v>
      </c>
    </row>
    <row r="51" spans="1:5" ht="14.25" customHeight="1" x14ac:dyDescent="0.15">
      <c r="A51" s="34">
        <v>50</v>
      </c>
      <c r="B51" s="106"/>
      <c r="C51" s="40" t="s">
        <v>212</v>
      </c>
      <c r="D51" s="9"/>
      <c r="E51" s="60" t="s">
        <v>526</v>
      </c>
    </row>
    <row r="52" spans="1:5" ht="14.25" customHeight="1" x14ac:dyDescent="0.15">
      <c r="A52" s="34">
        <v>51</v>
      </c>
      <c r="B52" s="106"/>
      <c r="C52" s="40" t="s">
        <v>112</v>
      </c>
      <c r="D52" s="9"/>
      <c r="E52" s="60" t="s">
        <v>526</v>
      </c>
    </row>
    <row r="53" spans="1:5" ht="14.25" customHeight="1" x14ac:dyDescent="0.15">
      <c r="A53" s="34">
        <v>52</v>
      </c>
      <c r="B53" s="106"/>
      <c r="C53" s="40" t="s">
        <v>50</v>
      </c>
      <c r="D53" s="9"/>
      <c r="E53" s="60" t="s">
        <v>526</v>
      </c>
    </row>
    <row r="54" spans="1:5" ht="14.25" customHeight="1" x14ac:dyDescent="0.15">
      <c r="A54" s="34">
        <v>53</v>
      </c>
      <c r="B54" s="106" t="s">
        <v>125</v>
      </c>
      <c r="C54" s="40" t="s">
        <v>43</v>
      </c>
      <c r="D54" s="9"/>
      <c r="E54" s="60" t="s">
        <v>528</v>
      </c>
    </row>
    <row r="55" spans="1:5" ht="14.25" customHeight="1" x14ac:dyDescent="0.15">
      <c r="A55" s="34">
        <v>54</v>
      </c>
      <c r="B55" s="106"/>
      <c r="C55" s="40" t="s">
        <v>44</v>
      </c>
      <c r="D55" s="9"/>
      <c r="E55" s="60" t="s">
        <v>528</v>
      </c>
    </row>
    <row r="56" spans="1:5" ht="14.25" customHeight="1" x14ac:dyDescent="0.15">
      <c r="A56" s="34">
        <v>55</v>
      </c>
      <c r="B56" s="106"/>
      <c r="C56" s="40" t="s">
        <v>45</v>
      </c>
      <c r="D56" s="9"/>
      <c r="E56" s="60" t="s">
        <v>528</v>
      </c>
    </row>
    <row r="57" spans="1:5" ht="18" customHeight="1" x14ac:dyDescent="0.15">
      <c r="A57" s="34">
        <v>56</v>
      </c>
      <c r="B57" s="106"/>
      <c r="C57" s="40" t="s">
        <v>46</v>
      </c>
      <c r="D57" s="9"/>
      <c r="E57" s="60" t="s">
        <v>528</v>
      </c>
    </row>
    <row r="58" spans="1:5" ht="18" customHeight="1" x14ac:dyDescent="0.15">
      <c r="A58" s="34">
        <v>57</v>
      </c>
      <c r="B58" s="106"/>
      <c r="C58" s="40" t="s">
        <v>47</v>
      </c>
      <c r="D58" s="9"/>
      <c r="E58" s="60" t="s">
        <v>528</v>
      </c>
    </row>
    <row r="59" spans="1:5" ht="14.25" customHeight="1" x14ac:dyDescent="0.15">
      <c r="A59" s="34">
        <v>58</v>
      </c>
      <c r="B59" s="106"/>
      <c r="C59" s="40" t="s">
        <v>48</v>
      </c>
      <c r="D59" s="9"/>
      <c r="E59" s="60" t="s">
        <v>528</v>
      </c>
    </row>
    <row r="60" spans="1:5" ht="14.25" customHeight="1" x14ac:dyDescent="0.15">
      <c r="A60" s="34">
        <v>59</v>
      </c>
      <c r="B60" s="106"/>
      <c r="C60" s="40" t="s">
        <v>51</v>
      </c>
      <c r="D60" s="9"/>
      <c r="E60" s="60" t="s">
        <v>528</v>
      </c>
    </row>
    <row r="61" spans="1:5" ht="14.25" customHeight="1" x14ac:dyDescent="0.15">
      <c r="A61" s="34">
        <v>60</v>
      </c>
      <c r="B61" s="106"/>
      <c r="C61" s="40" t="s">
        <v>52</v>
      </c>
      <c r="D61" s="9"/>
      <c r="E61" s="60" t="s">
        <v>528</v>
      </c>
    </row>
    <row r="62" spans="1:5" x14ac:dyDescent="0.15">
      <c r="A62" s="36">
        <v>61</v>
      </c>
      <c r="B62" s="107"/>
      <c r="C62" s="41" t="s">
        <v>109</v>
      </c>
      <c r="D62" s="10"/>
      <c r="E62" s="61" t="s">
        <v>526</v>
      </c>
    </row>
    <row r="63" spans="1:5" x14ac:dyDescent="0.15">
      <c r="A63" s="32">
        <v>62</v>
      </c>
      <c r="B63" s="108" t="s">
        <v>126</v>
      </c>
      <c r="C63" s="33" t="s">
        <v>127</v>
      </c>
      <c r="D63" s="8"/>
      <c r="E63" s="55" t="s">
        <v>527</v>
      </c>
    </row>
    <row r="64" spans="1:5" x14ac:dyDescent="0.15">
      <c r="A64" s="34">
        <v>63</v>
      </c>
      <c r="B64" s="106"/>
      <c r="C64" s="35" t="s">
        <v>128</v>
      </c>
      <c r="D64" s="9"/>
      <c r="E64" s="56" t="s">
        <v>516</v>
      </c>
    </row>
    <row r="65" spans="1:5" x14ac:dyDescent="0.15">
      <c r="A65" s="36">
        <v>64</v>
      </c>
      <c r="B65" s="107"/>
      <c r="C65" s="37" t="s">
        <v>129</v>
      </c>
      <c r="D65" s="10"/>
      <c r="E65" s="57" t="s">
        <v>516</v>
      </c>
    </row>
    <row r="66" spans="1:5" ht="13.5" customHeight="1" x14ac:dyDescent="0.15">
      <c r="A66" s="32">
        <v>65</v>
      </c>
      <c r="B66" s="108" t="s">
        <v>519</v>
      </c>
      <c r="C66" s="33" t="s">
        <v>130</v>
      </c>
      <c r="D66" s="14"/>
      <c r="E66" s="59" t="s">
        <v>526</v>
      </c>
    </row>
    <row r="67" spans="1:5" x14ac:dyDescent="0.15">
      <c r="A67" s="34">
        <v>66</v>
      </c>
      <c r="B67" s="106"/>
      <c r="C67" s="35" t="s">
        <v>213</v>
      </c>
      <c r="D67" s="15"/>
      <c r="E67" s="60" t="s">
        <v>526</v>
      </c>
    </row>
    <row r="68" spans="1:5" x14ac:dyDescent="0.15">
      <c r="A68" s="34">
        <v>67</v>
      </c>
      <c r="B68" s="106"/>
      <c r="C68" s="35" t="s">
        <v>214</v>
      </c>
      <c r="D68" s="15"/>
      <c r="E68" s="60" t="s">
        <v>527</v>
      </c>
    </row>
    <row r="69" spans="1:5" x14ac:dyDescent="0.15">
      <c r="A69" s="34">
        <v>68</v>
      </c>
      <c r="B69" s="106"/>
      <c r="C69" s="35" t="s">
        <v>215</v>
      </c>
      <c r="D69" s="15"/>
      <c r="E69" s="60" t="s">
        <v>526</v>
      </c>
    </row>
    <row r="70" spans="1:5" x14ac:dyDescent="0.15">
      <c r="A70" s="34">
        <v>69</v>
      </c>
      <c r="B70" s="106"/>
      <c r="C70" s="35" t="s">
        <v>131</v>
      </c>
      <c r="D70" s="15"/>
      <c r="E70" s="60" t="s">
        <v>526</v>
      </c>
    </row>
    <row r="71" spans="1:5" x14ac:dyDescent="0.15">
      <c r="A71" s="34">
        <v>70</v>
      </c>
      <c r="B71" s="106"/>
      <c r="C71" s="35" t="s">
        <v>216</v>
      </c>
      <c r="D71" s="15"/>
      <c r="E71" s="60" t="s">
        <v>526</v>
      </c>
    </row>
    <row r="72" spans="1:5" x14ac:dyDescent="0.15">
      <c r="A72" s="34">
        <v>71</v>
      </c>
      <c r="B72" s="106"/>
      <c r="C72" s="35" t="s">
        <v>217</v>
      </c>
      <c r="D72" s="15"/>
      <c r="E72" s="60" t="s">
        <v>526</v>
      </c>
    </row>
    <row r="73" spans="1:5" x14ac:dyDescent="0.15">
      <c r="A73" s="34">
        <v>72</v>
      </c>
      <c r="B73" s="106"/>
      <c r="C73" s="35" t="s">
        <v>218</v>
      </c>
      <c r="D73" s="15"/>
      <c r="E73" s="60" t="s">
        <v>526</v>
      </c>
    </row>
    <row r="74" spans="1:5" x14ac:dyDescent="0.15">
      <c r="A74" s="34">
        <v>73</v>
      </c>
      <c r="B74" s="106"/>
      <c r="C74" s="35" t="s">
        <v>219</v>
      </c>
      <c r="D74" s="15"/>
      <c r="E74" s="60" t="s">
        <v>526</v>
      </c>
    </row>
    <row r="75" spans="1:5" x14ac:dyDescent="0.15">
      <c r="A75" s="34">
        <v>74</v>
      </c>
      <c r="B75" s="106"/>
      <c r="C75" s="35" t="s">
        <v>216</v>
      </c>
      <c r="D75" s="15"/>
      <c r="E75" s="60" t="s">
        <v>526</v>
      </c>
    </row>
    <row r="76" spans="1:5" x14ac:dyDescent="0.15">
      <c r="A76" s="34">
        <v>75</v>
      </c>
      <c r="B76" s="106"/>
      <c r="C76" s="35" t="s">
        <v>217</v>
      </c>
      <c r="D76" s="15"/>
      <c r="E76" s="60" t="s">
        <v>526</v>
      </c>
    </row>
    <row r="77" spans="1:5" x14ac:dyDescent="0.15">
      <c r="A77" s="34">
        <v>76</v>
      </c>
      <c r="B77" s="106"/>
      <c r="C77" s="35" t="s">
        <v>218</v>
      </c>
      <c r="D77" s="15"/>
      <c r="E77" s="60" t="s">
        <v>526</v>
      </c>
    </row>
    <row r="78" spans="1:5" x14ac:dyDescent="0.15">
      <c r="A78" s="34">
        <v>77</v>
      </c>
      <c r="B78" s="106"/>
      <c r="C78" s="35" t="s">
        <v>132</v>
      </c>
      <c r="D78" s="15"/>
      <c r="E78" s="60" t="s">
        <v>526</v>
      </c>
    </row>
    <row r="79" spans="1:5" x14ac:dyDescent="0.15">
      <c r="A79" s="34">
        <v>78</v>
      </c>
      <c r="B79" s="106"/>
      <c r="C79" s="35" t="s">
        <v>216</v>
      </c>
      <c r="D79" s="15"/>
      <c r="E79" s="60" t="s">
        <v>526</v>
      </c>
    </row>
    <row r="80" spans="1:5" x14ac:dyDescent="0.15">
      <c r="A80" s="34">
        <v>79</v>
      </c>
      <c r="B80" s="106"/>
      <c r="C80" s="35" t="s">
        <v>217</v>
      </c>
      <c r="D80" s="15"/>
      <c r="E80" s="60" t="s">
        <v>527</v>
      </c>
    </row>
    <row r="81" spans="1:5" x14ac:dyDescent="0.15">
      <c r="A81" s="34">
        <v>80</v>
      </c>
      <c r="B81" s="106"/>
      <c r="C81" s="35" t="s">
        <v>218</v>
      </c>
      <c r="D81" s="15"/>
      <c r="E81" s="60" t="s">
        <v>526</v>
      </c>
    </row>
    <row r="82" spans="1:5" x14ac:dyDescent="0.15">
      <c r="A82" s="34">
        <v>81</v>
      </c>
      <c r="B82" s="106"/>
      <c r="C82" s="35" t="s">
        <v>133</v>
      </c>
      <c r="D82" s="15"/>
      <c r="E82" s="60" t="s">
        <v>526</v>
      </c>
    </row>
    <row r="83" spans="1:5" x14ac:dyDescent="0.15">
      <c r="A83" s="34">
        <v>82</v>
      </c>
      <c r="B83" s="106"/>
      <c r="C83" s="35" t="s">
        <v>220</v>
      </c>
      <c r="D83" s="15"/>
      <c r="E83" s="60" t="s">
        <v>526</v>
      </c>
    </row>
    <row r="84" spans="1:5" x14ac:dyDescent="0.15">
      <c r="A84" s="34">
        <v>83</v>
      </c>
      <c r="B84" s="106"/>
      <c r="C84" s="35" t="s">
        <v>221</v>
      </c>
      <c r="D84" s="15"/>
      <c r="E84" s="60" t="s">
        <v>527</v>
      </c>
    </row>
    <row r="85" spans="1:5" x14ac:dyDescent="0.15">
      <c r="A85" s="34">
        <v>84</v>
      </c>
      <c r="B85" s="106"/>
      <c r="C85" s="35" t="s">
        <v>222</v>
      </c>
      <c r="D85" s="15"/>
      <c r="E85" s="60" t="s">
        <v>526</v>
      </c>
    </row>
    <row r="86" spans="1:5" x14ac:dyDescent="0.15">
      <c r="A86" s="34">
        <v>85</v>
      </c>
      <c r="B86" s="106"/>
      <c r="C86" s="35" t="s">
        <v>223</v>
      </c>
      <c r="D86" s="15"/>
      <c r="E86" s="60" t="s">
        <v>526</v>
      </c>
    </row>
    <row r="87" spans="1:5" x14ac:dyDescent="0.15">
      <c r="A87" s="34">
        <v>86</v>
      </c>
      <c r="B87" s="106"/>
      <c r="C87" s="35" t="s">
        <v>216</v>
      </c>
      <c r="D87" s="15"/>
      <c r="E87" s="60" t="s">
        <v>526</v>
      </c>
    </row>
    <row r="88" spans="1:5" x14ac:dyDescent="0.15">
      <c r="A88" s="34">
        <v>87</v>
      </c>
      <c r="B88" s="106"/>
      <c r="C88" s="35" t="s">
        <v>217</v>
      </c>
      <c r="D88" s="15"/>
      <c r="E88" s="60" t="s">
        <v>526</v>
      </c>
    </row>
    <row r="89" spans="1:5" x14ac:dyDescent="0.15">
      <c r="A89" s="34">
        <v>88</v>
      </c>
      <c r="B89" s="106"/>
      <c r="C89" s="35" t="s">
        <v>218</v>
      </c>
      <c r="D89" s="15"/>
      <c r="E89" s="60" t="s">
        <v>526</v>
      </c>
    </row>
    <row r="90" spans="1:5" x14ac:dyDescent="0.15">
      <c r="A90" s="34">
        <v>89</v>
      </c>
      <c r="B90" s="106"/>
      <c r="C90" s="35" t="s">
        <v>134</v>
      </c>
      <c r="D90" s="69">
        <f>SUM(D66,D70,D74,D78,D82,D86)</f>
        <v>0</v>
      </c>
      <c r="E90" s="113" t="s">
        <v>518</v>
      </c>
    </row>
    <row r="91" spans="1:5" x14ac:dyDescent="0.15">
      <c r="A91" s="34">
        <v>90</v>
      </c>
      <c r="B91" s="106"/>
      <c r="C91" s="35" t="s">
        <v>224</v>
      </c>
      <c r="D91" s="69">
        <f t="shared" ref="D91:D93" si="0">SUM(D67,D71,D75,D79,D83,D87)</f>
        <v>0</v>
      </c>
      <c r="E91" s="113"/>
    </row>
    <row r="92" spans="1:5" x14ac:dyDescent="0.15">
      <c r="A92" s="34">
        <v>91</v>
      </c>
      <c r="B92" s="106"/>
      <c r="C92" s="35" t="s">
        <v>225</v>
      </c>
      <c r="D92" s="69">
        <f t="shared" si="0"/>
        <v>0</v>
      </c>
      <c r="E92" s="113"/>
    </row>
    <row r="93" spans="1:5" x14ac:dyDescent="0.15">
      <c r="A93" s="36">
        <v>92</v>
      </c>
      <c r="B93" s="107"/>
      <c r="C93" s="37" t="s">
        <v>226</v>
      </c>
      <c r="D93" s="70">
        <f t="shared" si="0"/>
        <v>0</v>
      </c>
      <c r="E93" s="114"/>
    </row>
    <row r="94" spans="1:5" x14ac:dyDescent="0.15">
      <c r="A94" s="32">
        <v>93</v>
      </c>
      <c r="B94" s="43" t="s">
        <v>135</v>
      </c>
      <c r="C94" s="39" t="s">
        <v>543</v>
      </c>
      <c r="D94" s="8"/>
      <c r="E94" s="59" t="s">
        <v>528</v>
      </c>
    </row>
    <row r="95" spans="1:5" x14ac:dyDescent="0.15">
      <c r="A95" s="44">
        <v>94</v>
      </c>
      <c r="B95" s="105" t="s">
        <v>136</v>
      </c>
      <c r="C95" s="45" t="s">
        <v>115</v>
      </c>
      <c r="D95" s="16"/>
      <c r="E95" s="62" t="s">
        <v>526</v>
      </c>
    </row>
    <row r="96" spans="1:5" x14ac:dyDescent="0.15">
      <c r="A96" s="36">
        <v>95</v>
      </c>
      <c r="B96" s="107"/>
      <c r="C96" s="41" t="s">
        <v>137</v>
      </c>
      <c r="D96" s="10"/>
      <c r="E96" s="61" t="s">
        <v>526</v>
      </c>
    </row>
    <row r="97" spans="1:5" ht="22.5" x14ac:dyDescent="0.15">
      <c r="A97" s="32">
        <v>96</v>
      </c>
      <c r="B97" s="108" t="s">
        <v>520</v>
      </c>
      <c r="C97" s="39" t="s">
        <v>510</v>
      </c>
      <c r="D97" s="8"/>
      <c r="E97" s="55" t="s">
        <v>526</v>
      </c>
    </row>
    <row r="98" spans="1:5" ht="14.25" customHeight="1" x14ac:dyDescent="0.15">
      <c r="A98" s="34">
        <v>97</v>
      </c>
      <c r="B98" s="106"/>
      <c r="C98" s="40" t="s">
        <v>138</v>
      </c>
      <c r="D98" s="9"/>
      <c r="E98" s="60" t="s">
        <v>527</v>
      </c>
    </row>
    <row r="99" spans="1:5" ht="14.25" customHeight="1" x14ac:dyDescent="0.15">
      <c r="A99" s="34">
        <v>98</v>
      </c>
      <c r="B99" s="106"/>
      <c r="C99" s="40" t="s">
        <v>227</v>
      </c>
      <c r="D99" s="9"/>
      <c r="E99" s="60" t="s">
        <v>527</v>
      </c>
    </row>
    <row r="100" spans="1:5" ht="14.25" customHeight="1" x14ac:dyDescent="0.15">
      <c r="A100" s="34">
        <v>99</v>
      </c>
      <c r="B100" s="106"/>
      <c r="C100" s="40" t="s">
        <v>228</v>
      </c>
      <c r="D100" s="9"/>
      <c r="E100" s="60" t="s">
        <v>527</v>
      </c>
    </row>
    <row r="101" spans="1:5" ht="14.25" customHeight="1" x14ac:dyDescent="0.15">
      <c r="A101" s="34">
        <v>100</v>
      </c>
      <c r="B101" s="106"/>
      <c r="C101" s="40" t="s">
        <v>229</v>
      </c>
      <c r="D101" s="9"/>
      <c r="E101" s="60" t="s">
        <v>526</v>
      </c>
    </row>
    <row r="102" spans="1:5" ht="14.25" customHeight="1" x14ac:dyDescent="0.15">
      <c r="A102" s="34">
        <v>101</v>
      </c>
      <c r="B102" s="106"/>
      <c r="C102" s="40" t="s">
        <v>230</v>
      </c>
      <c r="D102" s="9"/>
      <c r="E102" s="60" t="s">
        <v>527</v>
      </c>
    </row>
    <row r="103" spans="1:5" ht="14.25" customHeight="1" x14ac:dyDescent="0.15">
      <c r="A103" s="34">
        <v>102</v>
      </c>
      <c r="B103" s="106"/>
      <c r="C103" s="40" t="s">
        <v>231</v>
      </c>
      <c r="D103" s="69">
        <f>SUM(D99:D102)</f>
        <v>0</v>
      </c>
      <c r="E103" s="63" t="s">
        <v>517</v>
      </c>
    </row>
    <row r="104" spans="1:5" ht="14.25" customHeight="1" x14ac:dyDescent="0.15">
      <c r="A104" s="34">
        <v>103</v>
      </c>
      <c r="B104" s="106"/>
      <c r="C104" s="40" t="s">
        <v>232</v>
      </c>
      <c r="D104" s="9"/>
      <c r="E104" s="60" t="s">
        <v>526</v>
      </c>
    </row>
    <row r="105" spans="1:5" ht="14.25" customHeight="1" x14ac:dyDescent="0.15">
      <c r="A105" s="34">
        <v>104</v>
      </c>
      <c r="B105" s="106"/>
      <c r="C105" s="40" t="s">
        <v>139</v>
      </c>
      <c r="D105" s="9"/>
      <c r="E105" s="60" t="s">
        <v>526</v>
      </c>
    </row>
    <row r="106" spans="1:5" ht="14.25" customHeight="1" x14ac:dyDescent="0.15">
      <c r="A106" s="34">
        <v>105</v>
      </c>
      <c r="B106" s="106"/>
      <c r="C106" s="40" t="s">
        <v>233</v>
      </c>
      <c r="D106" s="9"/>
      <c r="E106" s="60" t="s">
        <v>526</v>
      </c>
    </row>
    <row r="107" spans="1:5" ht="14.25" customHeight="1" x14ac:dyDescent="0.15">
      <c r="A107" s="34">
        <v>106</v>
      </c>
      <c r="B107" s="106"/>
      <c r="C107" s="40" t="s">
        <v>234</v>
      </c>
      <c r="D107" s="9"/>
      <c r="E107" s="60" t="s">
        <v>527</v>
      </c>
    </row>
    <row r="108" spans="1:5" ht="14.25" customHeight="1" x14ac:dyDescent="0.15">
      <c r="A108" s="34">
        <v>107</v>
      </c>
      <c r="B108" s="106"/>
      <c r="C108" s="40" t="s">
        <v>235</v>
      </c>
      <c r="D108" s="9"/>
      <c r="E108" s="60" t="s">
        <v>526</v>
      </c>
    </row>
    <row r="109" spans="1:5" ht="14.25" customHeight="1" x14ac:dyDescent="0.15">
      <c r="A109" s="34">
        <v>108</v>
      </c>
      <c r="B109" s="106"/>
      <c r="C109" s="40" t="s">
        <v>236</v>
      </c>
      <c r="D109" s="9"/>
      <c r="E109" s="60" t="s">
        <v>526</v>
      </c>
    </row>
    <row r="110" spans="1:5" ht="14.25" customHeight="1" x14ac:dyDescent="0.15">
      <c r="A110" s="34">
        <v>109</v>
      </c>
      <c r="B110" s="106"/>
      <c r="C110" s="40" t="s">
        <v>237</v>
      </c>
      <c r="D110" s="69">
        <f>SUM(D106:D109)</f>
        <v>0</v>
      </c>
      <c r="E110" s="63" t="s">
        <v>517</v>
      </c>
    </row>
    <row r="111" spans="1:5" ht="14.25" customHeight="1" x14ac:dyDescent="0.15">
      <c r="A111" s="34">
        <v>110</v>
      </c>
      <c r="B111" s="106"/>
      <c r="C111" s="40" t="s">
        <v>238</v>
      </c>
      <c r="D111" s="9"/>
      <c r="E111" s="60" t="s">
        <v>526</v>
      </c>
    </row>
    <row r="112" spans="1:5" ht="14.25" customHeight="1" x14ac:dyDescent="0.15">
      <c r="A112" s="34">
        <v>111</v>
      </c>
      <c r="B112" s="106"/>
      <c r="C112" s="40" t="s">
        <v>424</v>
      </c>
      <c r="D112" s="9"/>
      <c r="E112" s="60" t="s">
        <v>526</v>
      </c>
    </row>
    <row r="113" spans="1:5" ht="14.25" customHeight="1" x14ac:dyDescent="0.15">
      <c r="A113" s="34">
        <v>112</v>
      </c>
      <c r="B113" s="106"/>
      <c r="C113" s="40" t="s">
        <v>239</v>
      </c>
      <c r="D113" s="9"/>
      <c r="E113" s="60" t="s">
        <v>526</v>
      </c>
    </row>
    <row r="114" spans="1:5" ht="14.25" customHeight="1" x14ac:dyDescent="0.15">
      <c r="A114" s="34">
        <v>113</v>
      </c>
      <c r="B114" s="106"/>
      <c r="C114" s="40" t="s">
        <v>240</v>
      </c>
      <c r="D114" s="9"/>
      <c r="E114" s="60" t="s">
        <v>526</v>
      </c>
    </row>
    <row r="115" spans="1:5" ht="14.25" customHeight="1" x14ac:dyDescent="0.15">
      <c r="A115" s="34">
        <v>114</v>
      </c>
      <c r="B115" s="106"/>
      <c r="C115" s="40" t="s">
        <v>241</v>
      </c>
      <c r="D115" s="9"/>
      <c r="E115" s="60" t="s">
        <v>526</v>
      </c>
    </row>
    <row r="116" spans="1:5" ht="14.25" customHeight="1" x14ac:dyDescent="0.15">
      <c r="A116" s="34">
        <v>115</v>
      </c>
      <c r="B116" s="106"/>
      <c r="C116" s="40" t="s">
        <v>242</v>
      </c>
      <c r="D116" s="9"/>
      <c r="E116" s="60" t="s">
        <v>526</v>
      </c>
    </row>
    <row r="117" spans="1:5" ht="14.25" customHeight="1" x14ac:dyDescent="0.15">
      <c r="A117" s="34">
        <v>116</v>
      </c>
      <c r="B117" s="106"/>
      <c r="C117" s="40" t="s">
        <v>243</v>
      </c>
      <c r="D117" s="69">
        <f>SUM(D113:D116)</f>
        <v>0</v>
      </c>
      <c r="E117" s="63" t="s">
        <v>517</v>
      </c>
    </row>
    <row r="118" spans="1:5" ht="14.25" customHeight="1" x14ac:dyDescent="0.15">
      <c r="A118" s="34">
        <v>117</v>
      </c>
      <c r="B118" s="106"/>
      <c r="C118" s="40" t="s">
        <v>244</v>
      </c>
      <c r="D118" s="9"/>
      <c r="E118" s="60" t="s">
        <v>526</v>
      </c>
    </row>
    <row r="119" spans="1:5" x14ac:dyDescent="0.15">
      <c r="A119" s="34">
        <v>118</v>
      </c>
      <c r="B119" s="106"/>
      <c r="C119" s="40" t="s">
        <v>507</v>
      </c>
      <c r="D119" s="9"/>
      <c r="E119" s="60" t="s">
        <v>526</v>
      </c>
    </row>
    <row r="120" spans="1:5" ht="14.25" customHeight="1" x14ac:dyDescent="0.15">
      <c r="A120" s="34">
        <v>119</v>
      </c>
      <c r="B120" s="106"/>
      <c r="C120" s="40" t="s">
        <v>140</v>
      </c>
      <c r="D120" s="9"/>
      <c r="E120" s="60" t="s">
        <v>526</v>
      </c>
    </row>
    <row r="121" spans="1:5" ht="14.25" customHeight="1" x14ac:dyDescent="0.15">
      <c r="A121" s="34">
        <v>120</v>
      </c>
      <c r="B121" s="106"/>
      <c r="C121" s="40" t="s">
        <v>245</v>
      </c>
      <c r="D121" s="9"/>
      <c r="E121" s="60" t="s">
        <v>526</v>
      </c>
    </row>
    <row r="122" spans="1:5" ht="14.25" customHeight="1" x14ac:dyDescent="0.15">
      <c r="A122" s="34">
        <v>121</v>
      </c>
      <c r="B122" s="106"/>
      <c r="C122" s="40" t="s">
        <v>246</v>
      </c>
      <c r="D122" s="9"/>
      <c r="E122" s="60" t="s">
        <v>526</v>
      </c>
    </row>
    <row r="123" spans="1:5" ht="14.25" customHeight="1" x14ac:dyDescent="0.15">
      <c r="A123" s="34">
        <v>122</v>
      </c>
      <c r="B123" s="106"/>
      <c r="C123" s="40" t="s">
        <v>247</v>
      </c>
      <c r="D123" s="9"/>
      <c r="E123" s="60" t="s">
        <v>526</v>
      </c>
    </row>
    <row r="124" spans="1:5" ht="14.25" customHeight="1" x14ac:dyDescent="0.15">
      <c r="A124" s="34">
        <v>123</v>
      </c>
      <c r="B124" s="106"/>
      <c r="C124" s="40" t="s">
        <v>248</v>
      </c>
      <c r="D124" s="9"/>
      <c r="E124" s="60" t="s">
        <v>526</v>
      </c>
    </row>
    <row r="125" spans="1:5" ht="14.25" customHeight="1" x14ac:dyDescent="0.15">
      <c r="A125" s="34">
        <v>124</v>
      </c>
      <c r="B125" s="106"/>
      <c r="C125" s="40" t="s">
        <v>249</v>
      </c>
      <c r="D125" s="69">
        <f>SUM(D121:D124)</f>
        <v>0</v>
      </c>
      <c r="E125" s="63" t="s">
        <v>517</v>
      </c>
    </row>
    <row r="126" spans="1:5" ht="14.25" customHeight="1" x14ac:dyDescent="0.15">
      <c r="A126" s="34">
        <v>125</v>
      </c>
      <c r="B126" s="106"/>
      <c r="C126" s="40" t="s">
        <v>250</v>
      </c>
      <c r="D126" s="9"/>
      <c r="E126" s="60" t="s">
        <v>526</v>
      </c>
    </row>
    <row r="127" spans="1:5" ht="13.5" customHeight="1" x14ac:dyDescent="0.15">
      <c r="A127" s="34">
        <v>126</v>
      </c>
      <c r="B127" s="106"/>
      <c r="C127" s="40" t="s">
        <v>251</v>
      </c>
      <c r="D127" s="69">
        <f>SUM(D98,D105,D112,D120)</f>
        <v>0</v>
      </c>
      <c r="E127" s="113" t="s">
        <v>517</v>
      </c>
    </row>
    <row r="128" spans="1:5" ht="14.25" customHeight="1" x14ac:dyDescent="0.15">
      <c r="A128" s="34">
        <v>127</v>
      </c>
      <c r="B128" s="106"/>
      <c r="C128" s="40" t="s">
        <v>252</v>
      </c>
      <c r="D128" s="69">
        <f>SUM(D99,D106,D113,D121)</f>
        <v>0</v>
      </c>
      <c r="E128" s="113"/>
    </row>
    <row r="129" spans="1:5" ht="14.25" customHeight="1" x14ac:dyDescent="0.15">
      <c r="A129" s="34">
        <v>128</v>
      </c>
      <c r="B129" s="106"/>
      <c r="C129" s="40" t="s">
        <v>253</v>
      </c>
      <c r="D129" s="69">
        <f>SUM(D100,D107,D114,D122)</f>
        <v>0</v>
      </c>
      <c r="E129" s="113"/>
    </row>
    <row r="130" spans="1:5" ht="14.25" customHeight="1" x14ac:dyDescent="0.15">
      <c r="A130" s="34">
        <v>129</v>
      </c>
      <c r="B130" s="106"/>
      <c r="C130" s="40" t="s">
        <v>254</v>
      </c>
      <c r="D130" s="69">
        <f>SUM(D101,D108,D115,D123)</f>
        <v>0</v>
      </c>
      <c r="E130" s="113"/>
    </row>
    <row r="131" spans="1:5" ht="14.25" customHeight="1" x14ac:dyDescent="0.15">
      <c r="A131" s="34">
        <v>130</v>
      </c>
      <c r="B131" s="106"/>
      <c r="C131" s="40" t="s">
        <v>255</v>
      </c>
      <c r="D131" s="69">
        <f>SUM(D102,D109,D116,D124)</f>
        <v>0</v>
      </c>
      <c r="E131" s="113"/>
    </row>
    <row r="132" spans="1:5" ht="14.25" customHeight="1" x14ac:dyDescent="0.15">
      <c r="A132" s="34">
        <v>131</v>
      </c>
      <c r="B132" s="106"/>
      <c r="C132" s="40" t="s">
        <v>256</v>
      </c>
      <c r="D132" s="69">
        <f>SUM(D128:D131)</f>
        <v>0</v>
      </c>
      <c r="E132" s="113"/>
    </row>
    <row r="133" spans="1:5" ht="14.25" customHeight="1" x14ac:dyDescent="0.15">
      <c r="A133" s="36">
        <v>132</v>
      </c>
      <c r="B133" s="107"/>
      <c r="C133" s="41" t="s">
        <v>257</v>
      </c>
      <c r="D133" s="10"/>
      <c r="E133" s="61" t="s">
        <v>526</v>
      </c>
    </row>
    <row r="134" spans="1:5" x14ac:dyDescent="0.15">
      <c r="A134" s="32">
        <v>133</v>
      </c>
      <c r="B134" s="102" t="s">
        <v>141</v>
      </c>
      <c r="C134" s="33" t="s">
        <v>545</v>
      </c>
      <c r="D134" s="8"/>
      <c r="E134" s="55" t="s">
        <v>528</v>
      </c>
    </row>
    <row r="135" spans="1:5" x14ac:dyDescent="0.15">
      <c r="A135" s="36">
        <v>134</v>
      </c>
      <c r="B135" s="104"/>
      <c r="C135" s="41" t="s">
        <v>511</v>
      </c>
      <c r="D135" s="17"/>
      <c r="E135" s="64" t="s">
        <v>527</v>
      </c>
    </row>
    <row r="136" spans="1:5" ht="14.25" customHeight="1" x14ac:dyDescent="0.15">
      <c r="A136" s="32">
        <v>135</v>
      </c>
      <c r="B136" s="102" t="s">
        <v>539</v>
      </c>
      <c r="C136" s="39" t="s">
        <v>535</v>
      </c>
      <c r="D136" s="8"/>
      <c r="E136" s="59" t="s">
        <v>526</v>
      </c>
    </row>
    <row r="137" spans="1:5" ht="14.25" customHeight="1" x14ac:dyDescent="0.15">
      <c r="A137" s="34">
        <v>136</v>
      </c>
      <c r="B137" s="103"/>
      <c r="C137" s="40" t="s">
        <v>536</v>
      </c>
      <c r="D137" s="9"/>
      <c r="E137" s="60" t="s">
        <v>526</v>
      </c>
    </row>
    <row r="138" spans="1:5" ht="14.25" customHeight="1" x14ac:dyDescent="0.15">
      <c r="A138" s="34">
        <v>137</v>
      </c>
      <c r="B138" s="103"/>
      <c r="C138" s="40" t="s">
        <v>537</v>
      </c>
      <c r="D138" s="9"/>
      <c r="E138" s="60" t="s">
        <v>526</v>
      </c>
    </row>
    <row r="139" spans="1:5" ht="14.25" customHeight="1" x14ac:dyDescent="0.15">
      <c r="A139" s="34">
        <v>138</v>
      </c>
      <c r="B139" s="103"/>
      <c r="C139" s="40" t="s">
        <v>538</v>
      </c>
      <c r="D139" s="9"/>
      <c r="E139" s="60" t="s">
        <v>526</v>
      </c>
    </row>
    <row r="140" spans="1:5" ht="24" x14ac:dyDescent="0.15">
      <c r="A140" s="34">
        <v>139</v>
      </c>
      <c r="B140" s="103"/>
      <c r="C140" s="40" t="s">
        <v>258</v>
      </c>
      <c r="D140" s="9"/>
      <c r="E140" s="60" t="s">
        <v>526</v>
      </c>
    </row>
    <row r="141" spans="1:5" ht="14.25" customHeight="1" x14ac:dyDescent="0.15">
      <c r="A141" s="34">
        <v>140</v>
      </c>
      <c r="B141" s="103"/>
      <c r="C141" s="40" t="s">
        <v>259</v>
      </c>
      <c r="D141" s="9"/>
      <c r="E141" s="60" t="s">
        <v>526</v>
      </c>
    </row>
    <row r="142" spans="1:5" ht="14.25" customHeight="1" x14ac:dyDescent="0.15">
      <c r="A142" s="34">
        <v>141</v>
      </c>
      <c r="B142" s="103"/>
      <c r="C142" s="40" t="s">
        <v>260</v>
      </c>
      <c r="D142" s="9"/>
      <c r="E142" s="60" t="s">
        <v>527</v>
      </c>
    </row>
    <row r="143" spans="1:5" ht="14.25" customHeight="1" x14ac:dyDescent="0.15">
      <c r="A143" s="34">
        <v>142</v>
      </c>
      <c r="B143" s="103"/>
      <c r="C143" s="40" t="s">
        <v>261</v>
      </c>
      <c r="D143" s="9"/>
      <c r="E143" s="60" t="s">
        <v>527</v>
      </c>
    </row>
    <row r="144" spans="1:5" ht="14.25" customHeight="1" x14ac:dyDescent="0.15">
      <c r="A144" s="34">
        <v>143</v>
      </c>
      <c r="B144" s="103"/>
      <c r="C144" s="40" t="s">
        <v>262</v>
      </c>
      <c r="D144" s="69">
        <f>SUM(D140:D143)</f>
        <v>0</v>
      </c>
      <c r="E144" s="63" t="s">
        <v>517</v>
      </c>
    </row>
    <row r="145" spans="1:5" ht="24" x14ac:dyDescent="0.15">
      <c r="A145" s="34">
        <v>144</v>
      </c>
      <c r="B145" s="103"/>
      <c r="C145" s="40" t="s">
        <v>263</v>
      </c>
      <c r="D145" s="9"/>
      <c r="E145" s="60" t="s">
        <v>527</v>
      </c>
    </row>
    <row r="146" spans="1:5" ht="14.25" customHeight="1" x14ac:dyDescent="0.15">
      <c r="A146" s="34">
        <v>145</v>
      </c>
      <c r="B146" s="103"/>
      <c r="C146" s="40" t="s">
        <v>259</v>
      </c>
      <c r="D146" s="9"/>
      <c r="E146" s="60" t="s">
        <v>526</v>
      </c>
    </row>
    <row r="147" spans="1:5" ht="14.25" customHeight="1" x14ac:dyDescent="0.15">
      <c r="A147" s="34">
        <v>146</v>
      </c>
      <c r="B147" s="103"/>
      <c r="C147" s="40" t="s">
        <v>260</v>
      </c>
      <c r="D147" s="9"/>
      <c r="E147" s="60" t="s">
        <v>526</v>
      </c>
    </row>
    <row r="148" spans="1:5" ht="14.25" customHeight="1" x14ac:dyDescent="0.15">
      <c r="A148" s="34">
        <v>147</v>
      </c>
      <c r="B148" s="103"/>
      <c r="C148" s="40" t="s">
        <v>261</v>
      </c>
      <c r="D148" s="9"/>
      <c r="E148" s="60" t="s">
        <v>526</v>
      </c>
    </row>
    <row r="149" spans="1:5" ht="14.25" customHeight="1" x14ac:dyDescent="0.15">
      <c r="A149" s="34">
        <v>148</v>
      </c>
      <c r="B149" s="103"/>
      <c r="C149" s="40" t="s">
        <v>262</v>
      </c>
      <c r="D149" s="69">
        <f>SUM(D145:D148)</f>
        <v>0</v>
      </c>
      <c r="E149" s="63" t="s">
        <v>517</v>
      </c>
    </row>
    <row r="150" spans="1:5" ht="24" x14ac:dyDescent="0.15">
      <c r="A150" s="34">
        <v>149</v>
      </c>
      <c r="B150" s="103"/>
      <c r="C150" s="40" t="s">
        <v>264</v>
      </c>
      <c r="D150" s="9"/>
      <c r="E150" s="60" t="s">
        <v>526</v>
      </c>
    </row>
    <row r="151" spans="1:5" ht="14.25" customHeight="1" x14ac:dyDescent="0.15">
      <c r="A151" s="34">
        <v>150</v>
      </c>
      <c r="B151" s="103"/>
      <c r="C151" s="40" t="s">
        <v>259</v>
      </c>
      <c r="D151" s="9"/>
      <c r="E151" s="60" t="s">
        <v>526</v>
      </c>
    </row>
    <row r="152" spans="1:5" ht="14.25" customHeight="1" x14ac:dyDescent="0.15">
      <c r="A152" s="34">
        <v>151</v>
      </c>
      <c r="B152" s="103"/>
      <c r="C152" s="40" t="s">
        <v>260</v>
      </c>
      <c r="D152" s="9"/>
      <c r="E152" s="60" t="s">
        <v>526</v>
      </c>
    </row>
    <row r="153" spans="1:5" ht="14.25" customHeight="1" x14ac:dyDescent="0.15">
      <c r="A153" s="34">
        <v>152</v>
      </c>
      <c r="B153" s="103"/>
      <c r="C153" s="40" t="s">
        <v>261</v>
      </c>
      <c r="D153" s="9"/>
      <c r="E153" s="60" t="s">
        <v>527</v>
      </c>
    </row>
    <row r="154" spans="1:5" ht="14.25" customHeight="1" x14ac:dyDescent="0.15">
      <c r="A154" s="34">
        <v>153</v>
      </c>
      <c r="B154" s="103"/>
      <c r="C154" s="40" t="s">
        <v>262</v>
      </c>
      <c r="D154" s="69">
        <f>SUM(D150:D153)</f>
        <v>0</v>
      </c>
      <c r="E154" s="63" t="s">
        <v>517</v>
      </c>
    </row>
    <row r="155" spans="1:5" ht="24" x14ac:dyDescent="0.15">
      <c r="A155" s="34">
        <v>154</v>
      </c>
      <c r="B155" s="103"/>
      <c r="C155" s="40" t="s">
        <v>265</v>
      </c>
      <c r="D155" s="9"/>
      <c r="E155" s="60" t="s">
        <v>526</v>
      </c>
    </row>
    <row r="156" spans="1:5" ht="14.25" customHeight="1" x14ac:dyDescent="0.15">
      <c r="A156" s="34">
        <v>155</v>
      </c>
      <c r="B156" s="103"/>
      <c r="C156" s="40" t="s">
        <v>259</v>
      </c>
      <c r="D156" s="9"/>
      <c r="E156" s="60" t="s">
        <v>526</v>
      </c>
    </row>
    <row r="157" spans="1:5" ht="14.25" customHeight="1" x14ac:dyDescent="0.15">
      <c r="A157" s="34">
        <v>156</v>
      </c>
      <c r="B157" s="103"/>
      <c r="C157" s="40" t="s">
        <v>260</v>
      </c>
      <c r="D157" s="9"/>
      <c r="E157" s="60" t="s">
        <v>526</v>
      </c>
    </row>
    <row r="158" spans="1:5" ht="14.25" customHeight="1" x14ac:dyDescent="0.15">
      <c r="A158" s="34">
        <v>157</v>
      </c>
      <c r="B158" s="103"/>
      <c r="C158" s="40" t="s">
        <v>261</v>
      </c>
      <c r="D158" s="9"/>
      <c r="E158" s="60" t="s">
        <v>526</v>
      </c>
    </row>
    <row r="159" spans="1:5" ht="14.25" customHeight="1" x14ac:dyDescent="0.15">
      <c r="A159" s="34">
        <v>158</v>
      </c>
      <c r="B159" s="103"/>
      <c r="C159" s="40" t="s">
        <v>262</v>
      </c>
      <c r="D159" s="69">
        <f>SUM(D155:D158)</f>
        <v>0</v>
      </c>
      <c r="E159" s="63" t="s">
        <v>517</v>
      </c>
    </row>
    <row r="160" spans="1:5" ht="24" x14ac:dyDescent="0.15">
      <c r="A160" s="34">
        <v>159</v>
      </c>
      <c r="B160" s="103"/>
      <c r="C160" s="40" t="s">
        <v>266</v>
      </c>
      <c r="D160" s="9"/>
      <c r="E160" s="60" t="s">
        <v>526</v>
      </c>
    </row>
    <row r="161" spans="1:5" ht="14.25" customHeight="1" x14ac:dyDescent="0.15">
      <c r="A161" s="34">
        <v>160</v>
      </c>
      <c r="B161" s="103"/>
      <c r="C161" s="40" t="s">
        <v>259</v>
      </c>
      <c r="D161" s="9"/>
      <c r="E161" s="60" t="s">
        <v>527</v>
      </c>
    </row>
    <row r="162" spans="1:5" ht="14.25" customHeight="1" x14ac:dyDescent="0.15">
      <c r="A162" s="34">
        <v>161</v>
      </c>
      <c r="B162" s="103"/>
      <c r="C162" s="40" t="s">
        <v>260</v>
      </c>
      <c r="D162" s="9"/>
      <c r="E162" s="60" t="s">
        <v>526</v>
      </c>
    </row>
    <row r="163" spans="1:5" ht="14.25" customHeight="1" x14ac:dyDescent="0.15">
      <c r="A163" s="34">
        <v>162</v>
      </c>
      <c r="B163" s="103"/>
      <c r="C163" s="40" t="s">
        <v>261</v>
      </c>
      <c r="D163" s="9"/>
      <c r="E163" s="60" t="s">
        <v>526</v>
      </c>
    </row>
    <row r="164" spans="1:5" ht="14.25" customHeight="1" x14ac:dyDescent="0.15">
      <c r="A164" s="34">
        <v>163</v>
      </c>
      <c r="B164" s="103"/>
      <c r="C164" s="40" t="s">
        <v>262</v>
      </c>
      <c r="D164" s="69">
        <f>SUM(D160:D163)</f>
        <v>0</v>
      </c>
      <c r="E164" s="63" t="s">
        <v>517</v>
      </c>
    </row>
    <row r="165" spans="1:5" ht="24" x14ac:dyDescent="0.15">
      <c r="A165" s="34">
        <v>164</v>
      </c>
      <c r="B165" s="103"/>
      <c r="C165" s="40" t="s">
        <v>267</v>
      </c>
      <c r="D165" s="9"/>
      <c r="E165" s="60" t="s">
        <v>526</v>
      </c>
    </row>
    <row r="166" spans="1:5" ht="14.25" customHeight="1" x14ac:dyDescent="0.15">
      <c r="A166" s="34">
        <v>165</v>
      </c>
      <c r="B166" s="103"/>
      <c r="C166" s="40" t="s">
        <v>259</v>
      </c>
      <c r="D166" s="9"/>
      <c r="E166" s="60" t="s">
        <v>526</v>
      </c>
    </row>
    <row r="167" spans="1:5" ht="14.25" customHeight="1" x14ac:dyDescent="0.15">
      <c r="A167" s="34">
        <v>166</v>
      </c>
      <c r="B167" s="103"/>
      <c r="C167" s="40" t="s">
        <v>260</v>
      </c>
      <c r="D167" s="9"/>
      <c r="E167" s="60" t="s">
        <v>526</v>
      </c>
    </row>
    <row r="168" spans="1:5" ht="14.25" customHeight="1" x14ac:dyDescent="0.15">
      <c r="A168" s="34">
        <v>167</v>
      </c>
      <c r="B168" s="103"/>
      <c r="C168" s="40" t="s">
        <v>261</v>
      </c>
      <c r="D168" s="9"/>
      <c r="E168" s="60" t="s">
        <v>526</v>
      </c>
    </row>
    <row r="169" spans="1:5" ht="14.25" customHeight="1" x14ac:dyDescent="0.15">
      <c r="A169" s="34">
        <v>168</v>
      </c>
      <c r="B169" s="103"/>
      <c r="C169" s="40" t="s">
        <v>262</v>
      </c>
      <c r="D169" s="69">
        <f>SUM(D165:D168)</f>
        <v>0</v>
      </c>
      <c r="E169" s="110" t="s">
        <v>517</v>
      </c>
    </row>
    <row r="170" spans="1:5" ht="14.25" customHeight="1" x14ac:dyDescent="0.15">
      <c r="A170" s="34">
        <v>169</v>
      </c>
      <c r="B170" s="103"/>
      <c r="C170" s="40" t="s">
        <v>268</v>
      </c>
      <c r="D170" s="69">
        <f>SUM(D140,D145,D150,D155,D160,D165)</f>
        <v>0</v>
      </c>
      <c r="E170" s="111"/>
    </row>
    <row r="171" spans="1:5" ht="14.25" customHeight="1" x14ac:dyDescent="0.15">
      <c r="A171" s="34">
        <v>170</v>
      </c>
      <c r="B171" s="103"/>
      <c r="C171" s="40" t="s">
        <v>269</v>
      </c>
      <c r="D171" s="69">
        <f>SUM(D141,D146,D151,D156,D161,D166)</f>
        <v>0</v>
      </c>
      <c r="E171" s="111"/>
    </row>
    <row r="172" spans="1:5" ht="14.25" customHeight="1" x14ac:dyDescent="0.15">
      <c r="A172" s="34">
        <v>171</v>
      </c>
      <c r="B172" s="103"/>
      <c r="C172" s="40" t="s">
        <v>270</v>
      </c>
      <c r="D172" s="69">
        <f t="shared" ref="D172:D173" si="1">SUM(D142,D147,D152,D157,D162,D167)</f>
        <v>0</v>
      </c>
      <c r="E172" s="111"/>
    </row>
    <row r="173" spans="1:5" ht="14.25" customHeight="1" x14ac:dyDescent="0.15">
      <c r="A173" s="34">
        <v>172</v>
      </c>
      <c r="B173" s="103"/>
      <c r="C173" s="40" t="s">
        <v>271</v>
      </c>
      <c r="D173" s="69">
        <f t="shared" si="1"/>
        <v>0</v>
      </c>
      <c r="E173" s="111"/>
    </row>
    <row r="174" spans="1:5" ht="14.25" customHeight="1" x14ac:dyDescent="0.15">
      <c r="A174" s="36">
        <v>173</v>
      </c>
      <c r="B174" s="104"/>
      <c r="C174" s="41" t="s">
        <v>142</v>
      </c>
      <c r="D174" s="70">
        <f>SUM(D170:D173)</f>
        <v>0</v>
      </c>
      <c r="E174" s="112"/>
    </row>
    <row r="175" spans="1:5" ht="14.25" customHeight="1" x14ac:dyDescent="0.15">
      <c r="A175" s="44">
        <v>174</v>
      </c>
      <c r="B175" s="102" t="s">
        <v>156</v>
      </c>
      <c r="C175" s="46" t="s">
        <v>157</v>
      </c>
      <c r="D175" s="71" t="e">
        <f>D176/D177*100</f>
        <v>#DIV/0!</v>
      </c>
      <c r="E175" s="65" t="s">
        <v>517</v>
      </c>
    </row>
    <row r="176" spans="1:5" ht="22.5" x14ac:dyDescent="0.15">
      <c r="A176" s="34">
        <v>175</v>
      </c>
      <c r="B176" s="103"/>
      <c r="C176" s="40" t="s">
        <v>571</v>
      </c>
      <c r="D176" s="9"/>
      <c r="E176" s="60" t="s">
        <v>526</v>
      </c>
    </row>
    <row r="177" spans="1:5" ht="14.25" customHeight="1" x14ac:dyDescent="0.15">
      <c r="A177" s="36">
        <v>176</v>
      </c>
      <c r="B177" s="104"/>
      <c r="C177" s="41" t="s">
        <v>158</v>
      </c>
      <c r="D177" s="10"/>
      <c r="E177" s="61" t="s">
        <v>526</v>
      </c>
    </row>
    <row r="178" spans="1:5" x14ac:dyDescent="0.15">
      <c r="A178" s="44">
        <v>177</v>
      </c>
      <c r="B178" s="102" t="s">
        <v>540</v>
      </c>
      <c r="C178" s="39" t="s">
        <v>546</v>
      </c>
      <c r="D178" s="8"/>
      <c r="E178" s="59" t="s">
        <v>528</v>
      </c>
    </row>
    <row r="179" spans="1:5" ht="14.25" customHeight="1" x14ac:dyDescent="0.15">
      <c r="A179" s="34">
        <v>178</v>
      </c>
      <c r="B179" s="103"/>
      <c r="C179" s="40" t="s">
        <v>547</v>
      </c>
      <c r="D179" s="9"/>
      <c r="E179" s="60" t="s">
        <v>528</v>
      </c>
    </row>
    <row r="180" spans="1:5" ht="14.25" customHeight="1" x14ac:dyDescent="0.15">
      <c r="A180" s="34">
        <v>179</v>
      </c>
      <c r="B180" s="103"/>
      <c r="C180" s="40" t="s">
        <v>500</v>
      </c>
      <c r="D180" s="9"/>
      <c r="E180" s="60" t="s">
        <v>526</v>
      </c>
    </row>
    <row r="181" spans="1:5" ht="14.25" customHeight="1" x14ac:dyDescent="0.15">
      <c r="A181" s="34">
        <v>180</v>
      </c>
      <c r="B181" s="103"/>
      <c r="C181" s="40" t="s">
        <v>501</v>
      </c>
      <c r="D181" s="9"/>
      <c r="E181" s="60" t="s">
        <v>526</v>
      </c>
    </row>
    <row r="182" spans="1:5" x14ac:dyDescent="0.15">
      <c r="A182" s="36">
        <v>181</v>
      </c>
      <c r="B182" s="104"/>
      <c r="C182" s="41" t="s">
        <v>425</v>
      </c>
      <c r="D182" s="10"/>
      <c r="E182" s="61" t="s">
        <v>528</v>
      </c>
    </row>
    <row r="183" spans="1:5" x14ac:dyDescent="0.15">
      <c r="A183" s="44">
        <v>182</v>
      </c>
      <c r="B183" s="103" t="s">
        <v>541</v>
      </c>
      <c r="C183" s="45" t="s">
        <v>548</v>
      </c>
      <c r="D183" s="16"/>
      <c r="E183" s="62" t="s">
        <v>528</v>
      </c>
    </row>
    <row r="184" spans="1:5" x14ac:dyDescent="0.15">
      <c r="A184" s="34">
        <v>183</v>
      </c>
      <c r="B184" s="103"/>
      <c r="C184" s="40" t="s">
        <v>143</v>
      </c>
      <c r="D184" s="18"/>
      <c r="E184" s="60" t="s">
        <v>527</v>
      </c>
    </row>
    <row r="185" spans="1:5" ht="14.25" customHeight="1" x14ac:dyDescent="0.15">
      <c r="A185" s="34">
        <v>184</v>
      </c>
      <c r="B185" s="103"/>
      <c r="C185" s="40" t="s">
        <v>144</v>
      </c>
      <c r="D185" s="18"/>
      <c r="E185" s="60" t="s">
        <v>526</v>
      </c>
    </row>
    <row r="186" spans="1:5" ht="14.25" customHeight="1" x14ac:dyDescent="0.15">
      <c r="A186" s="34">
        <v>185</v>
      </c>
      <c r="B186" s="103"/>
      <c r="C186" s="40" t="s">
        <v>145</v>
      </c>
      <c r="D186" s="18"/>
      <c r="E186" s="60" t="s">
        <v>526</v>
      </c>
    </row>
    <row r="187" spans="1:5" ht="14.25" customHeight="1" x14ac:dyDescent="0.15">
      <c r="A187" s="34">
        <v>186</v>
      </c>
      <c r="B187" s="103"/>
      <c r="C187" s="40" t="s">
        <v>146</v>
      </c>
      <c r="D187" s="18"/>
      <c r="E187" s="60" t="s">
        <v>526</v>
      </c>
    </row>
    <row r="188" spans="1:5" x14ac:dyDescent="0.15">
      <c r="A188" s="34">
        <v>187</v>
      </c>
      <c r="B188" s="103"/>
      <c r="C188" s="40" t="s">
        <v>147</v>
      </c>
      <c r="D188" s="18"/>
      <c r="E188" s="60" t="s">
        <v>526</v>
      </c>
    </row>
    <row r="189" spans="1:5" ht="14.25" customHeight="1" x14ac:dyDescent="0.15">
      <c r="A189" s="34">
        <v>188</v>
      </c>
      <c r="B189" s="103"/>
      <c r="C189" s="40" t="s">
        <v>148</v>
      </c>
      <c r="D189" s="9"/>
      <c r="E189" s="60" t="s">
        <v>526</v>
      </c>
    </row>
    <row r="190" spans="1:5" x14ac:dyDescent="0.15">
      <c r="A190" s="36">
        <v>189</v>
      </c>
      <c r="B190" s="104"/>
      <c r="C190" s="41" t="s">
        <v>149</v>
      </c>
      <c r="D190" s="10"/>
      <c r="E190" s="61" t="s">
        <v>527</v>
      </c>
    </row>
    <row r="191" spans="1:5" x14ac:dyDescent="0.15">
      <c r="A191" s="44">
        <v>190</v>
      </c>
      <c r="B191" s="108" t="s">
        <v>66</v>
      </c>
      <c r="C191" s="39" t="s">
        <v>205</v>
      </c>
      <c r="D191" s="8"/>
      <c r="E191" s="59" t="s">
        <v>526</v>
      </c>
    </row>
    <row r="192" spans="1:5" x14ac:dyDescent="0.15">
      <c r="A192" s="36">
        <v>191</v>
      </c>
      <c r="B192" s="107"/>
      <c r="C192" s="41" t="s">
        <v>206</v>
      </c>
      <c r="D192" s="10"/>
      <c r="E192" s="61" t="s">
        <v>526</v>
      </c>
    </row>
    <row r="193" spans="1:5" x14ac:dyDescent="0.15">
      <c r="A193" s="44">
        <v>192</v>
      </c>
      <c r="B193" s="108" t="s">
        <v>67</v>
      </c>
      <c r="C193" s="39" t="s">
        <v>543</v>
      </c>
      <c r="D193" s="100"/>
      <c r="E193" s="59" t="s">
        <v>528</v>
      </c>
    </row>
    <row r="194" spans="1:5" ht="14.25" customHeight="1" x14ac:dyDescent="0.15">
      <c r="A194" s="34">
        <v>193</v>
      </c>
      <c r="B194" s="106"/>
      <c r="C194" s="40" t="s">
        <v>549</v>
      </c>
      <c r="D194" s="9"/>
      <c r="E194" s="60" t="s">
        <v>528</v>
      </c>
    </row>
    <row r="195" spans="1:5" ht="14.25" customHeight="1" x14ac:dyDescent="0.15">
      <c r="A195" s="36">
        <v>194</v>
      </c>
      <c r="B195" s="107"/>
      <c r="C195" s="41" t="s">
        <v>550</v>
      </c>
      <c r="D195" s="16"/>
      <c r="E195" s="61" t="s">
        <v>528</v>
      </c>
    </row>
    <row r="196" spans="1:5" ht="14.25" customHeight="1" x14ac:dyDescent="0.15">
      <c r="A196" s="44">
        <v>195</v>
      </c>
      <c r="B196" s="108" t="s">
        <v>150</v>
      </c>
      <c r="C196" s="39" t="s">
        <v>201</v>
      </c>
      <c r="D196" s="8"/>
      <c r="E196" s="59" t="s">
        <v>526</v>
      </c>
    </row>
    <row r="197" spans="1:5" ht="14.25" customHeight="1" x14ac:dyDescent="0.15">
      <c r="A197" s="34">
        <v>196</v>
      </c>
      <c r="B197" s="106"/>
      <c r="C197" s="40" t="s">
        <v>202</v>
      </c>
      <c r="D197" s="9"/>
      <c r="E197" s="60" t="s">
        <v>526</v>
      </c>
    </row>
    <row r="198" spans="1:5" ht="14.25" customHeight="1" x14ac:dyDescent="0.15">
      <c r="A198" s="34">
        <v>197</v>
      </c>
      <c r="B198" s="106"/>
      <c r="C198" s="40" t="s">
        <v>203</v>
      </c>
      <c r="D198" s="9"/>
      <c r="E198" s="60" t="s">
        <v>526</v>
      </c>
    </row>
    <row r="199" spans="1:5" x14ac:dyDescent="0.15">
      <c r="A199" s="34">
        <v>198</v>
      </c>
      <c r="B199" s="106"/>
      <c r="C199" s="40" t="s">
        <v>151</v>
      </c>
      <c r="D199" s="9"/>
      <c r="E199" s="60" t="s">
        <v>526</v>
      </c>
    </row>
    <row r="200" spans="1:5" x14ac:dyDescent="0.15">
      <c r="A200" s="36">
        <v>199</v>
      </c>
      <c r="B200" s="107"/>
      <c r="C200" s="41" t="s">
        <v>272</v>
      </c>
      <c r="D200" s="10"/>
      <c r="E200" s="61" t="s">
        <v>526</v>
      </c>
    </row>
    <row r="201" spans="1:5" x14ac:dyDescent="0.15">
      <c r="A201" s="44">
        <v>200</v>
      </c>
      <c r="B201" s="108" t="s">
        <v>152</v>
      </c>
      <c r="C201" s="39" t="s">
        <v>153</v>
      </c>
      <c r="D201" s="8"/>
      <c r="E201" s="59" t="s">
        <v>526</v>
      </c>
    </row>
    <row r="202" spans="1:5" x14ac:dyDescent="0.15">
      <c r="A202" s="34">
        <v>201</v>
      </c>
      <c r="B202" s="106"/>
      <c r="C202" s="40" t="s">
        <v>272</v>
      </c>
      <c r="D202" s="9"/>
      <c r="E202" s="60" t="s">
        <v>526</v>
      </c>
    </row>
    <row r="203" spans="1:5" x14ac:dyDescent="0.15">
      <c r="A203" s="34">
        <v>202</v>
      </c>
      <c r="B203" s="106"/>
      <c r="C203" s="40" t="s">
        <v>154</v>
      </c>
      <c r="D203" s="9"/>
      <c r="E203" s="60" t="s">
        <v>526</v>
      </c>
    </row>
    <row r="204" spans="1:5" x14ac:dyDescent="0.15">
      <c r="A204" s="34">
        <v>203</v>
      </c>
      <c r="B204" s="106"/>
      <c r="C204" s="40" t="s">
        <v>272</v>
      </c>
      <c r="D204" s="9"/>
      <c r="E204" s="60" t="s">
        <v>526</v>
      </c>
    </row>
    <row r="205" spans="1:5" x14ac:dyDescent="0.15">
      <c r="A205" s="34">
        <v>204</v>
      </c>
      <c r="B205" s="106"/>
      <c r="C205" s="40" t="s">
        <v>155</v>
      </c>
      <c r="D205" s="9"/>
      <c r="E205" s="60" t="s">
        <v>526</v>
      </c>
    </row>
    <row r="206" spans="1:5" ht="14.25" customHeight="1" x14ac:dyDescent="0.15">
      <c r="A206" s="34">
        <v>205</v>
      </c>
      <c r="B206" s="106"/>
      <c r="C206" s="40" t="s">
        <v>272</v>
      </c>
      <c r="D206" s="9"/>
      <c r="E206" s="60" t="s">
        <v>526</v>
      </c>
    </row>
    <row r="207" spans="1:5" ht="22.5" x14ac:dyDescent="0.15">
      <c r="A207" s="36">
        <v>206</v>
      </c>
      <c r="B207" s="107"/>
      <c r="C207" s="41" t="s">
        <v>534</v>
      </c>
      <c r="D207" s="10"/>
      <c r="E207" s="61" t="s">
        <v>526</v>
      </c>
    </row>
    <row r="208" spans="1:5" x14ac:dyDescent="0.15">
      <c r="A208" s="44">
        <v>207</v>
      </c>
      <c r="B208" s="108" t="s">
        <v>159</v>
      </c>
      <c r="C208" s="33" t="s">
        <v>543</v>
      </c>
      <c r="D208" s="8"/>
      <c r="E208" s="55" t="s">
        <v>528</v>
      </c>
    </row>
    <row r="209" spans="1:6" x14ac:dyDescent="0.15">
      <c r="A209" s="34">
        <v>208</v>
      </c>
      <c r="B209" s="106"/>
      <c r="C209" s="35" t="s">
        <v>503</v>
      </c>
      <c r="D209" s="9"/>
      <c r="E209" s="56" t="s">
        <v>462</v>
      </c>
      <c r="F209" s="4"/>
    </row>
    <row r="210" spans="1:6" x14ac:dyDescent="0.15">
      <c r="A210" s="34">
        <v>209</v>
      </c>
      <c r="B210" s="106"/>
      <c r="C210" s="35" t="s">
        <v>570</v>
      </c>
      <c r="D210" s="9"/>
      <c r="E210" s="56" t="s">
        <v>532</v>
      </c>
    </row>
    <row r="211" spans="1:6" x14ac:dyDescent="0.15">
      <c r="A211" s="36">
        <v>210</v>
      </c>
      <c r="B211" s="107"/>
      <c r="C211" s="37" t="s">
        <v>115</v>
      </c>
      <c r="D211" s="10"/>
      <c r="E211" s="57" t="s">
        <v>526</v>
      </c>
    </row>
    <row r="212" spans="1:6" x14ac:dyDescent="0.15">
      <c r="A212" s="32">
        <v>211</v>
      </c>
      <c r="B212" s="108" t="s">
        <v>160</v>
      </c>
      <c r="C212" s="39" t="s">
        <v>551</v>
      </c>
      <c r="D212" s="8"/>
      <c r="E212" s="59" t="s">
        <v>528</v>
      </c>
    </row>
    <row r="213" spans="1:6" ht="14.25" customHeight="1" x14ac:dyDescent="0.15">
      <c r="A213" s="34">
        <v>212</v>
      </c>
      <c r="B213" s="106"/>
      <c r="C213" s="40" t="s">
        <v>552</v>
      </c>
      <c r="D213" s="9"/>
      <c r="E213" s="60" t="s">
        <v>528</v>
      </c>
    </row>
    <row r="214" spans="1:6" x14ac:dyDescent="0.15">
      <c r="A214" s="36">
        <v>213</v>
      </c>
      <c r="B214" s="107"/>
      <c r="C214" s="41" t="s">
        <v>109</v>
      </c>
      <c r="D214" s="10"/>
      <c r="E214" s="61" t="s">
        <v>526</v>
      </c>
    </row>
    <row r="215" spans="1:6" x14ac:dyDescent="0.15">
      <c r="A215" s="44">
        <v>214</v>
      </c>
      <c r="B215" s="105" t="s">
        <v>161</v>
      </c>
      <c r="C215" s="45" t="s">
        <v>553</v>
      </c>
      <c r="D215" s="16"/>
      <c r="E215" s="62" t="s">
        <v>528</v>
      </c>
    </row>
    <row r="216" spans="1:6" x14ac:dyDescent="0.15">
      <c r="A216" s="34">
        <v>215</v>
      </c>
      <c r="B216" s="106"/>
      <c r="C216" s="40" t="s">
        <v>162</v>
      </c>
      <c r="D216" s="9"/>
      <c r="E216" s="60" t="s">
        <v>526</v>
      </c>
    </row>
    <row r="217" spans="1:6" x14ac:dyDescent="0.15">
      <c r="A217" s="34">
        <v>216</v>
      </c>
      <c r="B217" s="106"/>
      <c r="C217" s="40" t="s">
        <v>554</v>
      </c>
      <c r="D217" s="9"/>
      <c r="E217" s="60" t="s">
        <v>528</v>
      </c>
      <c r="F217" s="4"/>
    </row>
    <row r="218" spans="1:6" x14ac:dyDescent="0.15">
      <c r="A218" s="36">
        <v>217</v>
      </c>
      <c r="B218" s="107"/>
      <c r="C218" s="41" t="s">
        <v>163</v>
      </c>
      <c r="D218" s="10"/>
      <c r="E218" s="61" t="s">
        <v>526</v>
      </c>
    </row>
    <row r="219" spans="1:6" ht="13.5" customHeight="1" x14ac:dyDescent="0.15">
      <c r="A219" s="44">
        <v>218</v>
      </c>
      <c r="B219" s="108" t="s">
        <v>164</v>
      </c>
      <c r="C219" s="39" t="s">
        <v>555</v>
      </c>
      <c r="D219" s="8"/>
      <c r="E219" s="59" t="s">
        <v>528</v>
      </c>
    </row>
    <row r="220" spans="1:6" ht="14.25" customHeight="1" x14ac:dyDescent="0.15">
      <c r="A220" s="34">
        <v>219</v>
      </c>
      <c r="B220" s="106"/>
      <c r="C220" s="40" t="s">
        <v>556</v>
      </c>
      <c r="D220" s="9"/>
      <c r="E220" s="60" t="s">
        <v>528</v>
      </c>
    </row>
    <row r="221" spans="1:6" ht="14.25" customHeight="1" x14ac:dyDescent="0.15">
      <c r="A221" s="36">
        <v>220</v>
      </c>
      <c r="B221" s="107"/>
      <c r="C221" s="41" t="s">
        <v>557</v>
      </c>
      <c r="D221" s="10"/>
      <c r="E221" s="61" t="s">
        <v>528</v>
      </c>
    </row>
    <row r="222" spans="1:6" x14ac:dyDescent="0.15">
      <c r="A222" s="36">
        <v>221</v>
      </c>
      <c r="B222" s="30" t="s">
        <v>287</v>
      </c>
      <c r="C222" s="31" t="s">
        <v>525</v>
      </c>
      <c r="D222" s="17"/>
      <c r="E222" s="54" t="s">
        <v>527</v>
      </c>
    </row>
    <row r="223" spans="1:6" ht="13.5" customHeight="1" x14ac:dyDescent="0.15">
      <c r="A223" s="44">
        <v>222</v>
      </c>
      <c r="B223" s="108" t="s">
        <v>521</v>
      </c>
      <c r="C223" s="33" t="s">
        <v>522</v>
      </c>
      <c r="D223" s="8"/>
      <c r="E223" s="55" t="s">
        <v>526</v>
      </c>
    </row>
    <row r="224" spans="1:6" ht="14.25" customHeight="1" x14ac:dyDescent="0.15">
      <c r="A224" s="34">
        <v>223</v>
      </c>
      <c r="B224" s="106"/>
      <c r="C224" s="35" t="s">
        <v>523</v>
      </c>
      <c r="D224" s="9"/>
      <c r="E224" s="56" t="s">
        <v>526</v>
      </c>
    </row>
    <row r="225" spans="1:5" ht="14.25" customHeight="1" x14ac:dyDescent="0.15">
      <c r="A225" s="34">
        <v>224</v>
      </c>
      <c r="B225" s="106"/>
      <c r="C225" s="35" t="s">
        <v>524</v>
      </c>
      <c r="D225" s="9"/>
      <c r="E225" s="56" t="s">
        <v>526</v>
      </c>
    </row>
    <row r="226" spans="1:5" ht="13.5" customHeight="1" x14ac:dyDescent="0.15">
      <c r="A226" s="34">
        <v>225</v>
      </c>
      <c r="B226" s="106"/>
      <c r="C226" s="35" t="s">
        <v>165</v>
      </c>
      <c r="D226" s="19"/>
      <c r="E226" s="56" t="s">
        <v>526</v>
      </c>
    </row>
    <row r="227" spans="1:5" ht="13.5" customHeight="1" x14ac:dyDescent="0.15">
      <c r="A227" s="34">
        <v>226</v>
      </c>
      <c r="B227" s="106"/>
      <c r="C227" s="35" t="s">
        <v>166</v>
      </c>
      <c r="D227" s="19"/>
      <c r="E227" s="56" t="s">
        <v>526</v>
      </c>
    </row>
    <row r="228" spans="1:5" x14ac:dyDescent="0.15">
      <c r="A228" s="34">
        <v>227</v>
      </c>
      <c r="B228" s="106"/>
      <c r="C228" s="35" t="s">
        <v>167</v>
      </c>
      <c r="D228" s="19"/>
      <c r="E228" s="56" t="s">
        <v>527</v>
      </c>
    </row>
    <row r="229" spans="1:5" x14ac:dyDescent="0.15">
      <c r="A229" s="34">
        <v>228</v>
      </c>
      <c r="B229" s="106"/>
      <c r="C229" s="35" t="s">
        <v>168</v>
      </c>
      <c r="D229" s="19"/>
      <c r="E229" s="56" t="s">
        <v>526</v>
      </c>
    </row>
    <row r="230" spans="1:5" x14ac:dyDescent="0.15">
      <c r="A230" s="34">
        <v>229</v>
      </c>
      <c r="B230" s="106"/>
      <c r="C230" s="35" t="s">
        <v>169</v>
      </c>
      <c r="D230" s="19"/>
      <c r="E230" s="56" t="s">
        <v>526</v>
      </c>
    </row>
    <row r="231" spans="1:5" x14ac:dyDescent="0.15">
      <c r="A231" s="34">
        <v>230</v>
      </c>
      <c r="B231" s="106"/>
      <c r="C231" s="35" t="s">
        <v>170</v>
      </c>
      <c r="D231" s="19"/>
      <c r="E231" s="56" t="s">
        <v>526</v>
      </c>
    </row>
    <row r="232" spans="1:5" x14ac:dyDescent="0.15">
      <c r="A232" s="34">
        <v>231</v>
      </c>
      <c r="B232" s="106"/>
      <c r="C232" s="35" t="s">
        <v>171</v>
      </c>
      <c r="D232" s="19"/>
      <c r="E232" s="56" t="s">
        <v>526</v>
      </c>
    </row>
    <row r="233" spans="1:5" x14ac:dyDescent="0.15">
      <c r="A233" s="34">
        <v>232</v>
      </c>
      <c r="B233" s="106"/>
      <c r="C233" s="35" t="s">
        <v>172</v>
      </c>
      <c r="D233" s="20"/>
      <c r="E233" s="56" t="s">
        <v>526</v>
      </c>
    </row>
    <row r="234" spans="1:5" x14ac:dyDescent="0.15">
      <c r="A234" s="34">
        <v>233</v>
      </c>
      <c r="B234" s="106"/>
      <c r="C234" s="35" t="s">
        <v>173</v>
      </c>
      <c r="D234" s="19"/>
      <c r="E234" s="56" t="s">
        <v>526</v>
      </c>
    </row>
    <row r="235" spans="1:5" x14ac:dyDescent="0.15">
      <c r="A235" s="34">
        <v>234</v>
      </c>
      <c r="B235" s="106"/>
      <c r="C235" s="35" t="s">
        <v>174</v>
      </c>
      <c r="D235" s="19"/>
      <c r="E235" s="56" t="s">
        <v>526</v>
      </c>
    </row>
    <row r="236" spans="1:5" x14ac:dyDescent="0.15">
      <c r="A236" s="34">
        <v>235</v>
      </c>
      <c r="B236" s="106"/>
      <c r="C236" s="35" t="s">
        <v>175</v>
      </c>
      <c r="D236" s="19"/>
      <c r="E236" s="56" t="s">
        <v>526</v>
      </c>
    </row>
    <row r="237" spans="1:5" x14ac:dyDescent="0.15">
      <c r="A237" s="34">
        <v>236</v>
      </c>
      <c r="B237" s="106"/>
      <c r="C237" s="35" t="s">
        <v>176</v>
      </c>
      <c r="D237" s="19"/>
      <c r="E237" s="56" t="s">
        <v>527</v>
      </c>
    </row>
    <row r="238" spans="1:5" x14ac:dyDescent="0.15">
      <c r="A238" s="34">
        <v>237</v>
      </c>
      <c r="B238" s="106"/>
      <c r="C238" s="35" t="s">
        <v>177</v>
      </c>
      <c r="D238" s="19"/>
      <c r="E238" s="56" t="s">
        <v>526</v>
      </c>
    </row>
    <row r="239" spans="1:5" x14ac:dyDescent="0.15">
      <c r="A239" s="34">
        <v>238</v>
      </c>
      <c r="B239" s="106"/>
      <c r="C239" s="35" t="s">
        <v>178</v>
      </c>
      <c r="D239" s="19"/>
      <c r="E239" s="56" t="s">
        <v>526</v>
      </c>
    </row>
    <row r="240" spans="1:5" x14ac:dyDescent="0.15">
      <c r="A240" s="36">
        <v>239</v>
      </c>
      <c r="B240" s="107"/>
      <c r="C240" s="37" t="s">
        <v>179</v>
      </c>
      <c r="D240" s="21"/>
      <c r="E240" s="57" t="s">
        <v>526</v>
      </c>
    </row>
    <row r="241" spans="1:5" ht="13.5" customHeight="1" x14ac:dyDescent="0.15">
      <c r="A241" s="44">
        <v>240</v>
      </c>
      <c r="B241" s="108" t="s">
        <v>288</v>
      </c>
      <c r="C241" s="33" t="s">
        <v>96</v>
      </c>
      <c r="D241" s="8"/>
      <c r="E241" s="55" t="s">
        <v>526</v>
      </c>
    </row>
    <row r="242" spans="1:5" x14ac:dyDescent="0.15">
      <c r="A242" s="34">
        <v>241</v>
      </c>
      <c r="B242" s="106"/>
      <c r="C242" s="35" t="s">
        <v>97</v>
      </c>
      <c r="D242" s="20"/>
      <c r="E242" s="56" t="s">
        <v>526</v>
      </c>
    </row>
    <row r="243" spans="1:5" x14ac:dyDescent="0.15">
      <c r="A243" s="34">
        <v>242</v>
      </c>
      <c r="B243" s="106"/>
      <c r="C243" s="35" t="s">
        <v>98</v>
      </c>
      <c r="D243" s="20"/>
      <c r="E243" s="56" t="s">
        <v>527</v>
      </c>
    </row>
    <row r="244" spans="1:5" x14ac:dyDescent="0.15">
      <c r="A244" s="34">
        <v>243</v>
      </c>
      <c r="B244" s="106"/>
      <c r="C244" s="35" t="s">
        <v>289</v>
      </c>
      <c r="D244" s="9"/>
      <c r="E244" s="56" t="s">
        <v>526</v>
      </c>
    </row>
    <row r="245" spans="1:5" x14ac:dyDescent="0.15">
      <c r="A245" s="34">
        <v>244</v>
      </c>
      <c r="B245" s="106"/>
      <c r="C245" s="35" t="s">
        <v>180</v>
      </c>
      <c r="D245" s="20"/>
      <c r="E245" s="56" t="s">
        <v>526</v>
      </c>
    </row>
    <row r="246" spans="1:5" x14ac:dyDescent="0.15">
      <c r="A246" s="34">
        <v>245</v>
      </c>
      <c r="B246" s="106"/>
      <c r="C246" s="35" t="s">
        <v>181</v>
      </c>
      <c r="D246" s="9"/>
      <c r="E246" s="56" t="s">
        <v>526</v>
      </c>
    </row>
    <row r="247" spans="1:5" ht="13.5" customHeight="1" x14ac:dyDescent="0.15">
      <c r="A247" s="34">
        <v>246</v>
      </c>
      <c r="B247" s="106"/>
      <c r="C247" s="35" t="s">
        <v>485</v>
      </c>
      <c r="D247" s="9"/>
      <c r="E247" s="56" t="s">
        <v>526</v>
      </c>
    </row>
    <row r="248" spans="1:5" x14ac:dyDescent="0.15">
      <c r="A248" s="34">
        <v>247</v>
      </c>
      <c r="B248" s="106"/>
      <c r="C248" s="35" t="s">
        <v>496</v>
      </c>
      <c r="D248" s="9"/>
      <c r="E248" s="56" t="s">
        <v>526</v>
      </c>
    </row>
    <row r="249" spans="1:5" x14ac:dyDescent="0.15">
      <c r="A249" s="34">
        <v>248</v>
      </c>
      <c r="B249" s="106"/>
      <c r="C249" s="35" t="s">
        <v>273</v>
      </c>
      <c r="D249" s="9"/>
      <c r="E249" s="56" t="s">
        <v>526</v>
      </c>
    </row>
    <row r="250" spans="1:5" x14ac:dyDescent="0.15">
      <c r="A250" s="34">
        <v>249</v>
      </c>
      <c r="B250" s="106"/>
      <c r="C250" s="35" t="s">
        <v>182</v>
      </c>
      <c r="D250" s="20"/>
      <c r="E250" s="56" t="s">
        <v>526</v>
      </c>
    </row>
    <row r="251" spans="1:5" x14ac:dyDescent="0.15">
      <c r="A251" s="34">
        <v>250</v>
      </c>
      <c r="B251" s="106"/>
      <c r="C251" s="35" t="s">
        <v>183</v>
      </c>
      <c r="D251" s="20"/>
      <c r="E251" s="56" t="s">
        <v>526</v>
      </c>
    </row>
    <row r="252" spans="1:5" x14ac:dyDescent="0.15">
      <c r="A252" s="34">
        <v>251</v>
      </c>
      <c r="B252" s="106"/>
      <c r="C252" s="35" t="s">
        <v>184</v>
      </c>
      <c r="D252" s="22" t="e">
        <f>100-D253-D254</f>
        <v>#DIV/0!</v>
      </c>
      <c r="E252" s="115" t="s">
        <v>517</v>
      </c>
    </row>
    <row r="253" spans="1:5" ht="14.25" customHeight="1" x14ac:dyDescent="0.15">
      <c r="A253" s="34">
        <v>252</v>
      </c>
      <c r="B253" s="106"/>
      <c r="C253" s="35" t="s">
        <v>185</v>
      </c>
      <c r="D253" s="22" t="e">
        <f>D242*4*100/D241</f>
        <v>#DIV/0!</v>
      </c>
      <c r="E253" s="116"/>
    </row>
    <row r="254" spans="1:5" ht="14.25" customHeight="1" x14ac:dyDescent="0.15">
      <c r="A254" s="34">
        <v>253</v>
      </c>
      <c r="B254" s="106"/>
      <c r="C254" s="35" t="s">
        <v>186</v>
      </c>
      <c r="D254" s="22" t="e">
        <f>D243*9*100/D241</f>
        <v>#DIV/0!</v>
      </c>
      <c r="E254" s="117"/>
    </row>
    <row r="255" spans="1:5" x14ac:dyDescent="0.15">
      <c r="A255" s="34">
        <v>254</v>
      </c>
      <c r="B255" s="106"/>
      <c r="C255" s="35" t="s">
        <v>291</v>
      </c>
      <c r="D255" s="101"/>
      <c r="E255" s="66" t="s">
        <v>292</v>
      </c>
    </row>
    <row r="256" spans="1:5" ht="13.5" customHeight="1" x14ac:dyDescent="0.15">
      <c r="A256" s="34">
        <v>255</v>
      </c>
      <c r="B256" s="106"/>
      <c r="C256" s="35" t="s">
        <v>208</v>
      </c>
      <c r="D256" s="9"/>
      <c r="E256" s="56" t="s">
        <v>526</v>
      </c>
    </row>
    <row r="257" spans="1:5" x14ac:dyDescent="0.15">
      <c r="A257" s="34">
        <v>256</v>
      </c>
      <c r="B257" s="106"/>
      <c r="C257" s="35" t="s">
        <v>274</v>
      </c>
      <c r="D257" s="9"/>
      <c r="E257" s="56" t="s">
        <v>526</v>
      </c>
    </row>
    <row r="258" spans="1:5" x14ac:dyDescent="0.15">
      <c r="A258" s="34">
        <v>257</v>
      </c>
      <c r="B258" s="106"/>
      <c r="C258" s="35" t="s">
        <v>187</v>
      </c>
      <c r="D258" s="20"/>
      <c r="E258" s="56" t="s">
        <v>526</v>
      </c>
    </row>
    <row r="259" spans="1:5" x14ac:dyDescent="0.15">
      <c r="A259" s="36">
        <v>258</v>
      </c>
      <c r="B259" s="107"/>
      <c r="C259" s="37" t="s">
        <v>275</v>
      </c>
      <c r="D259" s="21"/>
      <c r="E259" s="57" t="s">
        <v>526</v>
      </c>
    </row>
    <row r="260" spans="1:5" ht="13.5" customHeight="1" x14ac:dyDescent="0.15">
      <c r="A260" s="44">
        <v>259</v>
      </c>
      <c r="B260" s="108" t="s">
        <v>426</v>
      </c>
      <c r="C260" s="33" t="s">
        <v>293</v>
      </c>
      <c r="D260" s="8"/>
      <c r="E260" s="55" t="s">
        <v>526</v>
      </c>
    </row>
    <row r="261" spans="1:5" ht="13.5" customHeight="1" x14ac:dyDescent="0.15">
      <c r="A261" s="34">
        <v>260</v>
      </c>
      <c r="B261" s="106"/>
      <c r="C261" s="35" t="s">
        <v>97</v>
      </c>
      <c r="D261" s="20"/>
      <c r="E261" s="56" t="s">
        <v>527</v>
      </c>
    </row>
    <row r="262" spans="1:5" x14ac:dyDescent="0.15">
      <c r="A262" s="34">
        <v>261</v>
      </c>
      <c r="B262" s="106"/>
      <c r="C262" s="35" t="s">
        <v>98</v>
      </c>
      <c r="D262" s="20"/>
      <c r="E262" s="56" t="s">
        <v>527</v>
      </c>
    </row>
    <row r="263" spans="1:5" x14ac:dyDescent="0.15">
      <c r="A263" s="34">
        <v>262</v>
      </c>
      <c r="B263" s="106"/>
      <c r="C263" s="35" t="s">
        <v>294</v>
      </c>
      <c r="D263" s="9"/>
      <c r="E263" s="56" t="s">
        <v>526</v>
      </c>
    </row>
    <row r="264" spans="1:5" x14ac:dyDescent="0.15">
      <c r="A264" s="34">
        <v>263</v>
      </c>
      <c r="B264" s="106"/>
      <c r="C264" s="35" t="s">
        <v>180</v>
      </c>
      <c r="D264" s="20"/>
      <c r="E264" s="56" t="s">
        <v>526</v>
      </c>
    </row>
    <row r="265" spans="1:5" x14ac:dyDescent="0.15">
      <c r="A265" s="34">
        <v>264</v>
      </c>
      <c r="B265" s="106"/>
      <c r="C265" s="35" t="s">
        <v>181</v>
      </c>
      <c r="D265" s="9"/>
      <c r="E265" s="56" t="s">
        <v>526</v>
      </c>
    </row>
    <row r="266" spans="1:5" x14ac:dyDescent="0.15">
      <c r="A266" s="34">
        <v>265</v>
      </c>
      <c r="B266" s="106"/>
      <c r="C266" s="35" t="s">
        <v>497</v>
      </c>
      <c r="D266" s="9"/>
      <c r="E266" s="56" t="s">
        <v>527</v>
      </c>
    </row>
    <row r="267" spans="1:5" ht="13.5" customHeight="1" x14ac:dyDescent="0.15">
      <c r="A267" s="34">
        <v>266</v>
      </c>
      <c r="B267" s="106"/>
      <c r="C267" s="35" t="s">
        <v>498</v>
      </c>
      <c r="D267" s="9"/>
      <c r="E267" s="56" t="s">
        <v>526</v>
      </c>
    </row>
    <row r="268" spans="1:5" x14ac:dyDescent="0.15">
      <c r="A268" s="34">
        <v>267</v>
      </c>
      <c r="B268" s="106"/>
      <c r="C268" s="35" t="s">
        <v>290</v>
      </c>
      <c r="D268" s="9"/>
      <c r="E268" s="56" t="s">
        <v>526</v>
      </c>
    </row>
    <row r="269" spans="1:5" x14ac:dyDescent="0.15">
      <c r="A269" s="34">
        <v>268</v>
      </c>
      <c r="B269" s="106"/>
      <c r="C269" s="35" t="s">
        <v>182</v>
      </c>
      <c r="D269" s="20"/>
      <c r="E269" s="56" t="s">
        <v>526</v>
      </c>
    </row>
    <row r="270" spans="1:5" x14ac:dyDescent="0.15">
      <c r="A270" s="34">
        <v>269</v>
      </c>
      <c r="B270" s="106"/>
      <c r="C270" s="35" t="s">
        <v>183</v>
      </c>
      <c r="D270" s="20"/>
      <c r="E270" s="56" t="s">
        <v>527</v>
      </c>
    </row>
    <row r="271" spans="1:5" x14ac:dyDescent="0.15">
      <c r="A271" s="34">
        <v>270</v>
      </c>
      <c r="B271" s="106"/>
      <c r="C271" s="35" t="s">
        <v>184</v>
      </c>
      <c r="D271" s="22" t="e">
        <f>100-D272-D273</f>
        <v>#DIV/0!</v>
      </c>
      <c r="E271" s="115" t="s">
        <v>531</v>
      </c>
    </row>
    <row r="272" spans="1:5" ht="14.25" customHeight="1" x14ac:dyDescent="0.15">
      <c r="A272" s="34">
        <v>271</v>
      </c>
      <c r="B272" s="106"/>
      <c r="C272" s="35" t="s">
        <v>185</v>
      </c>
      <c r="D272" s="22" t="e">
        <f>D261*4*100/D260</f>
        <v>#DIV/0!</v>
      </c>
      <c r="E272" s="116"/>
    </row>
    <row r="273" spans="1:5" ht="14.25" customHeight="1" x14ac:dyDescent="0.15">
      <c r="A273" s="34">
        <v>272</v>
      </c>
      <c r="B273" s="106"/>
      <c r="C273" s="35" t="s">
        <v>186</v>
      </c>
      <c r="D273" s="22" t="e">
        <f>D262*9*100/D260</f>
        <v>#DIV/0!</v>
      </c>
      <c r="E273" s="117"/>
    </row>
    <row r="274" spans="1:5" x14ac:dyDescent="0.15">
      <c r="A274" s="34">
        <v>273</v>
      </c>
      <c r="B274" s="106"/>
      <c r="C274" s="35" t="s">
        <v>291</v>
      </c>
      <c r="D274" s="101"/>
      <c r="E274" s="66" t="s">
        <v>292</v>
      </c>
    </row>
    <row r="275" spans="1:5" ht="13.5" customHeight="1" x14ac:dyDescent="0.15">
      <c r="A275" s="34">
        <v>274</v>
      </c>
      <c r="B275" s="106"/>
      <c r="C275" s="35" t="s">
        <v>208</v>
      </c>
      <c r="D275" s="69">
        <f>D256</f>
        <v>0</v>
      </c>
      <c r="E275" s="118" t="s">
        <v>530</v>
      </c>
    </row>
    <row r="276" spans="1:5" ht="14.25" customHeight="1" x14ac:dyDescent="0.15">
      <c r="A276" s="34">
        <v>275</v>
      </c>
      <c r="B276" s="106"/>
      <c r="C276" s="35" t="s">
        <v>274</v>
      </c>
      <c r="D276" s="72">
        <f>D257</f>
        <v>0</v>
      </c>
      <c r="E276" s="119"/>
    </row>
    <row r="277" spans="1:5" x14ac:dyDescent="0.15">
      <c r="A277" s="34">
        <v>276</v>
      </c>
      <c r="B277" s="106"/>
      <c r="C277" s="35" t="s">
        <v>187</v>
      </c>
      <c r="D277" s="20"/>
      <c r="E277" s="56" t="s">
        <v>526</v>
      </c>
    </row>
    <row r="278" spans="1:5" x14ac:dyDescent="0.15">
      <c r="A278" s="36">
        <v>277</v>
      </c>
      <c r="B278" s="107"/>
      <c r="C278" s="37" t="s">
        <v>275</v>
      </c>
      <c r="D278" s="23"/>
      <c r="E278" s="57" t="s">
        <v>526</v>
      </c>
    </row>
    <row r="279" spans="1:5" x14ac:dyDescent="0.15">
      <c r="A279" s="36">
        <v>278</v>
      </c>
      <c r="B279" s="30" t="s">
        <v>295</v>
      </c>
      <c r="C279" s="31" t="s">
        <v>514</v>
      </c>
      <c r="D279" s="11"/>
      <c r="E279" s="53" t="s">
        <v>527</v>
      </c>
    </row>
    <row r="280" spans="1:5" x14ac:dyDescent="0.15">
      <c r="A280" s="44">
        <v>279</v>
      </c>
      <c r="B280" s="108" t="s">
        <v>188</v>
      </c>
      <c r="C280" s="39" t="s">
        <v>207</v>
      </c>
      <c r="D280" s="8"/>
      <c r="E280" s="59" t="s">
        <v>516</v>
      </c>
    </row>
    <row r="281" spans="1:5" x14ac:dyDescent="0.15">
      <c r="A281" s="36">
        <v>280</v>
      </c>
      <c r="B281" s="107"/>
      <c r="C281" s="37" t="s">
        <v>189</v>
      </c>
      <c r="D281" s="10"/>
      <c r="E281" s="57" t="s">
        <v>526</v>
      </c>
    </row>
    <row r="282" spans="1:5" x14ac:dyDescent="0.15">
      <c r="A282" s="36">
        <v>281</v>
      </c>
      <c r="B282" s="30" t="s">
        <v>190</v>
      </c>
      <c r="C282" s="31" t="s">
        <v>543</v>
      </c>
      <c r="D282" s="11"/>
      <c r="E282" s="53" t="s">
        <v>528</v>
      </c>
    </row>
    <row r="283" spans="1:5" x14ac:dyDescent="0.15">
      <c r="A283" s="36">
        <v>282</v>
      </c>
      <c r="B283" s="30" t="s">
        <v>95</v>
      </c>
      <c r="C283" s="31" t="s">
        <v>543</v>
      </c>
      <c r="D283" s="11"/>
      <c r="E283" s="53" t="s">
        <v>528</v>
      </c>
    </row>
    <row r="284" spans="1:5" ht="22.5" x14ac:dyDescent="0.15">
      <c r="A284" s="44">
        <v>283</v>
      </c>
      <c r="B284" s="43" t="s">
        <v>513</v>
      </c>
      <c r="C284" s="33" t="s">
        <v>543</v>
      </c>
      <c r="D284" s="8"/>
      <c r="E284" s="55" t="s">
        <v>528</v>
      </c>
    </row>
    <row r="285" spans="1:5" ht="14.25" customHeight="1" x14ac:dyDescent="0.15">
      <c r="A285" s="34">
        <v>284</v>
      </c>
      <c r="B285" s="105" t="s">
        <v>515</v>
      </c>
      <c r="C285" s="47" t="s">
        <v>296</v>
      </c>
      <c r="D285" s="16"/>
      <c r="E285" s="67" t="s">
        <v>526</v>
      </c>
    </row>
    <row r="286" spans="1:5" ht="14.25" customHeight="1" x14ac:dyDescent="0.15">
      <c r="A286" s="34">
        <v>285</v>
      </c>
      <c r="B286" s="106"/>
      <c r="C286" s="35" t="s">
        <v>297</v>
      </c>
      <c r="D286" s="9"/>
      <c r="E286" s="56" t="s">
        <v>526</v>
      </c>
    </row>
    <row r="287" spans="1:5" ht="14.25" customHeight="1" x14ac:dyDescent="0.15">
      <c r="A287" s="34">
        <v>286</v>
      </c>
      <c r="B287" s="106"/>
      <c r="C287" s="35" t="s">
        <v>298</v>
      </c>
      <c r="D287" s="9"/>
      <c r="E287" s="56" t="s">
        <v>526</v>
      </c>
    </row>
    <row r="288" spans="1:5" x14ac:dyDescent="0.15">
      <c r="A288" s="34">
        <v>287</v>
      </c>
      <c r="B288" s="105" t="s">
        <v>299</v>
      </c>
      <c r="C288" s="47" t="s">
        <v>558</v>
      </c>
      <c r="D288" s="16"/>
      <c r="E288" s="67" t="s">
        <v>528</v>
      </c>
    </row>
    <row r="289" spans="1:5" x14ac:dyDescent="0.15">
      <c r="A289" s="34">
        <v>288</v>
      </c>
      <c r="B289" s="106"/>
      <c r="C289" s="35" t="s">
        <v>559</v>
      </c>
      <c r="D289" s="9"/>
      <c r="E289" s="56" t="s">
        <v>528</v>
      </c>
    </row>
    <row r="290" spans="1:5" x14ac:dyDescent="0.15">
      <c r="A290" s="34">
        <v>289</v>
      </c>
      <c r="B290" s="106"/>
      <c r="C290" s="35" t="s">
        <v>560</v>
      </c>
      <c r="D290" s="9"/>
      <c r="E290" s="56" t="s">
        <v>528</v>
      </c>
    </row>
    <row r="291" spans="1:5" x14ac:dyDescent="0.15">
      <c r="A291" s="36">
        <v>290</v>
      </c>
      <c r="B291" s="107"/>
      <c r="C291" s="37" t="s">
        <v>191</v>
      </c>
      <c r="D291" s="10"/>
      <c r="E291" s="57" t="s">
        <v>526</v>
      </c>
    </row>
    <row r="292" spans="1:5" x14ac:dyDescent="0.15">
      <c r="A292" s="44">
        <v>291</v>
      </c>
      <c r="B292" s="43" t="s">
        <v>192</v>
      </c>
      <c r="C292" s="33" t="s">
        <v>543</v>
      </c>
      <c r="D292" s="8"/>
      <c r="E292" s="55" t="s">
        <v>528</v>
      </c>
    </row>
    <row r="293" spans="1:5" x14ac:dyDescent="0.15">
      <c r="A293" s="34">
        <v>292</v>
      </c>
      <c r="B293" s="106" t="s">
        <v>193</v>
      </c>
      <c r="C293" s="35" t="s">
        <v>561</v>
      </c>
      <c r="D293" s="9"/>
      <c r="E293" s="56" t="s">
        <v>528</v>
      </c>
    </row>
    <row r="294" spans="1:5" x14ac:dyDescent="0.15">
      <c r="A294" s="34">
        <v>293</v>
      </c>
      <c r="B294" s="106"/>
      <c r="C294" s="35" t="s">
        <v>562</v>
      </c>
      <c r="D294" s="9"/>
      <c r="E294" s="56" t="s">
        <v>528</v>
      </c>
    </row>
    <row r="295" spans="1:5" x14ac:dyDescent="0.15">
      <c r="A295" s="34">
        <v>294</v>
      </c>
      <c r="B295" s="106"/>
      <c r="C295" s="35" t="s">
        <v>563</v>
      </c>
      <c r="D295" s="9"/>
      <c r="E295" s="56" t="s">
        <v>528</v>
      </c>
    </row>
    <row r="296" spans="1:5" x14ac:dyDescent="0.15">
      <c r="A296" s="34">
        <v>295</v>
      </c>
      <c r="B296" s="106"/>
      <c r="C296" s="35" t="s">
        <v>564</v>
      </c>
      <c r="D296" s="9"/>
      <c r="E296" s="56" t="s">
        <v>528</v>
      </c>
    </row>
    <row r="297" spans="1:5" x14ac:dyDescent="0.15">
      <c r="A297" s="36">
        <v>296</v>
      </c>
      <c r="B297" s="109"/>
      <c r="C297" s="48" t="s">
        <v>191</v>
      </c>
      <c r="D297" s="13"/>
      <c r="E297" s="68" t="s">
        <v>526</v>
      </c>
    </row>
    <row r="298" spans="1:5" x14ac:dyDescent="0.15">
      <c r="A298" s="44">
        <v>297</v>
      </c>
      <c r="B298" s="43" t="s">
        <v>300</v>
      </c>
      <c r="C298" s="33" t="s">
        <v>543</v>
      </c>
      <c r="D298" s="8"/>
      <c r="E298" s="55" t="s">
        <v>528</v>
      </c>
    </row>
    <row r="299" spans="1:5" ht="24" customHeight="1" x14ac:dyDescent="0.15">
      <c r="A299" s="34">
        <v>298</v>
      </c>
      <c r="B299" s="105" t="s">
        <v>194</v>
      </c>
      <c r="C299" s="47" t="s">
        <v>569</v>
      </c>
      <c r="D299" s="16"/>
      <c r="E299" s="67" t="s">
        <v>528</v>
      </c>
    </row>
    <row r="300" spans="1:5" x14ac:dyDescent="0.15">
      <c r="A300" s="34">
        <v>299</v>
      </c>
      <c r="B300" s="106"/>
      <c r="C300" s="35" t="s">
        <v>565</v>
      </c>
      <c r="D300" s="9"/>
      <c r="E300" s="56" t="s">
        <v>528</v>
      </c>
    </row>
    <row r="301" spans="1:5" x14ac:dyDescent="0.15">
      <c r="A301" s="34">
        <v>300</v>
      </c>
      <c r="B301" s="106"/>
      <c r="C301" s="35" t="s">
        <v>566</v>
      </c>
      <c r="D301" s="9"/>
      <c r="E301" s="56" t="s">
        <v>528</v>
      </c>
    </row>
    <row r="302" spans="1:5" x14ac:dyDescent="0.15">
      <c r="A302" s="34">
        <v>301</v>
      </c>
      <c r="B302" s="106"/>
      <c r="C302" s="35" t="s">
        <v>301</v>
      </c>
      <c r="D302" s="9"/>
      <c r="E302" s="56" t="s">
        <v>528</v>
      </c>
    </row>
    <row r="303" spans="1:5" x14ac:dyDescent="0.15">
      <c r="A303" s="36">
        <v>302</v>
      </c>
      <c r="B303" s="107"/>
      <c r="C303" s="37" t="s">
        <v>109</v>
      </c>
      <c r="D303" s="10"/>
      <c r="E303" s="57" t="s">
        <v>527</v>
      </c>
    </row>
    <row r="304" spans="1:5" x14ac:dyDescent="0.15">
      <c r="A304" s="44">
        <v>303</v>
      </c>
      <c r="B304" s="43" t="s">
        <v>302</v>
      </c>
      <c r="C304" s="33" t="s">
        <v>543</v>
      </c>
      <c r="D304" s="8"/>
      <c r="E304" s="55" t="s">
        <v>529</v>
      </c>
    </row>
    <row r="305" spans="1:5" x14ac:dyDescent="0.15">
      <c r="A305" s="36">
        <v>304</v>
      </c>
      <c r="B305" s="73" t="s">
        <v>303</v>
      </c>
      <c r="C305" s="37" t="s">
        <v>543</v>
      </c>
      <c r="D305" s="10"/>
      <c r="E305" s="57" t="s">
        <v>528</v>
      </c>
    </row>
    <row r="306" spans="1:5" x14ac:dyDescent="0.15">
      <c r="A306" s="44">
        <v>305</v>
      </c>
      <c r="B306" s="74" t="s">
        <v>572</v>
      </c>
      <c r="C306" s="33" t="s">
        <v>543</v>
      </c>
      <c r="D306" s="8"/>
      <c r="E306" s="55" t="s">
        <v>528</v>
      </c>
    </row>
    <row r="307" spans="1:5" ht="13.5" customHeight="1" x14ac:dyDescent="0.15">
      <c r="A307" s="34">
        <v>306</v>
      </c>
      <c r="B307" s="105" t="s">
        <v>573</v>
      </c>
      <c r="C307" s="47" t="s">
        <v>195</v>
      </c>
      <c r="D307" s="16"/>
      <c r="E307" s="67" t="s">
        <v>526</v>
      </c>
    </row>
    <row r="308" spans="1:5" x14ac:dyDescent="0.15">
      <c r="A308" s="34">
        <v>307</v>
      </c>
      <c r="B308" s="109"/>
      <c r="C308" s="48" t="s">
        <v>196</v>
      </c>
      <c r="D308" s="13"/>
      <c r="E308" s="68" t="s">
        <v>527</v>
      </c>
    </row>
    <row r="309" spans="1:5" x14ac:dyDescent="0.15">
      <c r="A309" s="34">
        <v>308</v>
      </c>
      <c r="B309" s="49" t="s">
        <v>574</v>
      </c>
      <c r="C309" s="35" t="s">
        <v>543</v>
      </c>
      <c r="D309" s="9"/>
      <c r="E309" s="56" t="s">
        <v>528</v>
      </c>
    </row>
    <row r="310" spans="1:5" x14ac:dyDescent="0.15">
      <c r="A310" s="34">
        <v>309</v>
      </c>
      <c r="B310" s="105" t="s">
        <v>575</v>
      </c>
      <c r="C310" s="47" t="s">
        <v>567</v>
      </c>
      <c r="D310" s="16"/>
      <c r="E310" s="67" t="s">
        <v>528</v>
      </c>
    </row>
    <row r="311" spans="1:5" x14ac:dyDescent="0.15">
      <c r="A311" s="34">
        <v>310</v>
      </c>
      <c r="B311" s="106"/>
      <c r="C311" s="35" t="s">
        <v>568</v>
      </c>
      <c r="D311" s="9"/>
      <c r="E311" s="56" t="s">
        <v>528</v>
      </c>
    </row>
    <row r="312" spans="1:5" x14ac:dyDescent="0.15">
      <c r="A312" s="36">
        <v>311</v>
      </c>
      <c r="B312" s="107"/>
      <c r="C312" s="37" t="s">
        <v>197</v>
      </c>
      <c r="D312" s="10"/>
      <c r="E312" s="57" t="s">
        <v>526</v>
      </c>
    </row>
    <row r="313" spans="1:5" x14ac:dyDescent="0.15">
      <c r="A313" s="36">
        <v>312</v>
      </c>
      <c r="B313" s="30" t="s">
        <v>304</v>
      </c>
      <c r="C313" s="31" t="s">
        <v>543</v>
      </c>
      <c r="D313" s="11"/>
      <c r="E313" s="53" t="s">
        <v>529</v>
      </c>
    </row>
    <row r="314" spans="1:5" x14ac:dyDescent="0.15">
      <c r="A314" s="36">
        <v>313</v>
      </c>
      <c r="B314" s="30" t="s">
        <v>505</v>
      </c>
      <c r="C314" s="31" t="s">
        <v>543</v>
      </c>
      <c r="D314" s="11"/>
      <c r="E314" s="53" t="s">
        <v>529</v>
      </c>
    </row>
    <row r="315" spans="1:5" ht="22.5" x14ac:dyDescent="0.15">
      <c r="A315" s="36">
        <v>314</v>
      </c>
      <c r="B315" s="30" t="s">
        <v>305</v>
      </c>
      <c r="C315" s="50" t="s">
        <v>533</v>
      </c>
      <c r="D315" s="11"/>
      <c r="E315" s="53" t="s">
        <v>527</v>
      </c>
    </row>
    <row r="316" spans="1:5" ht="13.5" customHeight="1" x14ac:dyDescent="0.15">
      <c r="A316" s="44">
        <v>315</v>
      </c>
      <c r="B316" s="105" t="s">
        <v>512</v>
      </c>
      <c r="C316" s="47" t="s">
        <v>198</v>
      </c>
      <c r="D316" s="16"/>
      <c r="E316" s="67" t="s">
        <v>526</v>
      </c>
    </row>
    <row r="317" spans="1:5" x14ac:dyDescent="0.15">
      <c r="A317" s="34">
        <v>316</v>
      </c>
      <c r="B317" s="106"/>
      <c r="C317" s="35" t="s">
        <v>54</v>
      </c>
      <c r="D317" s="9"/>
      <c r="E317" s="56" t="s">
        <v>527</v>
      </c>
    </row>
    <row r="318" spans="1:5" x14ac:dyDescent="0.15">
      <c r="A318" s="34">
        <v>317</v>
      </c>
      <c r="B318" s="106"/>
      <c r="C318" s="35" t="s">
        <v>55</v>
      </c>
      <c r="D318" s="9"/>
      <c r="E318" s="56" t="s">
        <v>526</v>
      </c>
    </row>
    <row r="319" spans="1:5" ht="14.25" customHeight="1" x14ac:dyDescent="0.15">
      <c r="A319" s="34">
        <v>318</v>
      </c>
      <c r="B319" s="106"/>
      <c r="C319" s="35" t="s">
        <v>504</v>
      </c>
      <c r="D319" s="9"/>
      <c r="E319" s="56" t="s">
        <v>527</v>
      </c>
    </row>
    <row r="320" spans="1:5" x14ac:dyDescent="0.15">
      <c r="A320" s="36">
        <v>319</v>
      </c>
      <c r="B320" s="107"/>
      <c r="C320" s="51" t="s">
        <v>112</v>
      </c>
      <c r="D320" s="10"/>
      <c r="E320" s="57" t="s">
        <v>526</v>
      </c>
    </row>
  </sheetData>
  <mergeCells count="42">
    <mergeCell ref="E271:E273"/>
    <mergeCell ref="E252:E254"/>
    <mergeCell ref="E275:E276"/>
    <mergeCell ref="B208:B211"/>
    <mergeCell ref="B191:B192"/>
    <mergeCell ref="B193:B195"/>
    <mergeCell ref="B196:B200"/>
    <mergeCell ref="B212:B214"/>
    <mergeCell ref="B215:B218"/>
    <mergeCell ref="B201:B207"/>
    <mergeCell ref="B219:B221"/>
    <mergeCell ref="B223:B240"/>
    <mergeCell ref="E169:E174"/>
    <mergeCell ref="B136:B174"/>
    <mergeCell ref="E127:E132"/>
    <mergeCell ref="B66:B93"/>
    <mergeCell ref="B95:B96"/>
    <mergeCell ref="B97:B133"/>
    <mergeCell ref="E90:E93"/>
    <mergeCell ref="B21:B27"/>
    <mergeCell ref="B134:B135"/>
    <mergeCell ref="B4:B13"/>
    <mergeCell ref="B28:B30"/>
    <mergeCell ref="B63:B65"/>
    <mergeCell ref="B16:B20"/>
    <mergeCell ref="B31:B38"/>
    <mergeCell ref="B39:B43"/>
    <mergeCell ref="B45:B53"/>
    <mergeCell ref="B54:B62"/>
    <mergeCell ref="B316:B320"/>
    <mergeCell ref="B288:B291"/>
    <mergeCell ref="B293:B297"/>
    <mergeCell ref="B299:B303"/>
    <mergeCell ref="B307:B308"/>
    <mergeCell ref="B178:B182"/>
    <mergeCell ref="B183:B190"/>
    <mergeCell ref="B175:B177"/>
    <mergeCell ref="B285:B287"/>
    <mergeCell ref="B310:B312"/>
    <mergeCell ref="B280:B281"/>
    <mergeCell ref="B260:B278"/>
    <mergeCell ref="B241:B259"/>
  </mergeCells>
  <phoneticPr fontId="1"/>
  <conditionalFormatting sqref="D2">
    <cfRule type="containsBlanks" dxfId="130" priority="304">
      <formula>LEN(TRIM(D2))=0</formula>
    </cfRule>
  </conditionalFormatting>
  <conditionalFormatting sqref="D3:D4">
    <cfRule type="containsBlanks" dxfId="129" priority="223">
      <formula>LEN(TRIM(D3))=0</formula>
    </cfRule>
  </conditionalFormatting>
  <conditionalFormatting sqref="D5:D13">
    <cfRule type="containsBlanks" dxfId="128" priority="222">
      <formula>LEN(TRIM(D5))=0</formula>
    </cfRule>
  </conditionalFormatting>
  <conditionalFormatting sqref="D15">
    <cfRule type="containsBlanks" dxfId="127" priority="221">
      <formula>LEN(TRIM(D15))=0</formula>
    </cfRule>
  </conditionalFormatting>
  <conditionalFormatting sqref="D16">
    <cfRule type="containsBlanks" dxfId="126" priority="220">
      <formula>LEN(TRIM(D16))=0</formula>
    </cfRule>
  </conditionalFormatting>
  <conditionalFormatting sqref="D17">
    <cfRule type="containsBlanks" dxfId="125" priority="219" stopIfTrue="1">
      <formula>LEN(TRIM(D17))=0</formula>
    </cfRule>
  </conditionalFormatting>
  <conditionalFormatting sqref="D18">
    <cfRule type="containsBlanks" dxfId="124" priority="218" stopIfTrue="1">
      <formula>LEN(TRIM(D18))=0</formula>
    </cfRule>
  </conditionalFormatting>
  <conditionalFormatting sqref="D19">
    <cfRule type="containsBlanks" dxfId="123" priority="217" stopIfTrue="1">
      <formula>LEN(TRIM(D19))=0</formula>
    </cfRule>
  </conditionalFormatting>
  <conditionalFormatting sqref="D23">
    <cfRule type="containsBlanks" dxfId="122" priority="214">
      <formula>LEN(TRIM(D23))=0</formula>
    </cfRule>
  </conditionalFormatting>
  <conditionalFormatting sqref="D24">
    <cfRule type="containsBlanks" dxfId="121" priority="212">
      <formula>LEN(TRIM(D24))=0</formula>
    </cfRule>
  </conditionalFormatting>
  <conditionalFormatting sqref="D25">
    <cfRule type="containsBlanks" dxfId="120" priority="211">
      <formula>LEN(TRIM(D25))=0</formula>
    </cfRule>
  </conditionalFormatting>
  <conditionalFormatting sqref="D26">
    <cfRule type="containsBlanks" dxfId="119" priority="210">
      <formula>LEN(TRIM(D26))=0</formula>
    </cfRule>
  </conditionalFormatting>
  <conditionalFormatting sqref="D28">
    <cfRule type="containsBlanks" dxfId="118" priority="199">
      <formula>LEN(TRIM(D28))=0</formula>
    </cfRule>
  </conditionalFormatting>
  <conditionalFormatting sqref="D14">
    <cfRule type="containsBlanks" dxfId="117" priority="198">
      <formula>LEN(TRIM(D14))=0</formula>
    </cfRule>
  </conditionalFormatting>
  <conditionalFormatting sqref="D21">
    <cfRule type="containsBlanks" dxfId="116" priority="305">
      <formula>LEN(TRIM(D21))=0</formula>
    </cfRule>
  </conditionalFormatting>
  <conditionalFormatting sqref="D29:D30">
    <cfRule type="expression" dxfId="115" priority="191">
      <formula>$D$28="無"</formula>
    </cfRule>
    <cfRule type="notContainsBlanks" dxfId="114" priority="193">
      <formula>LEN(TRIM(D29))&gt;0</formula>
    </cfRule>
    <cfRule type="expression" dxfId="113" priority="306" stopIfTrue="1">
      <formula>$D$28="有"</formula>
    </cfRule>
  </conditionalFormatting>
  <conditionalFormatting sqref="D22">
    <cfRule type="expression" dxfId="112" priority="64">
      <formula>$D$21="事務部"</formula>
    </cfRule>
    <cfRule type="expression" dxfId="111" priority="65">
      <formula>$D$21="診療部"</formula>
    </cfRule>
    <cfRule type="expression" dxfId="110" priority="66">
      <formula>$D$21="栄養部"</formula>
    </cfRule>
    <cfRule type="notContainsBlanks" dxfId="109" priority="308">
      <formula>LEN(TRIM(D22))&gt;0</formula>
    </cfRule>
    <cfRule type="expression" dxfId="108" priority="309" stopIfTrue="1">
      <formula>$D$21="その他"</formula>
    </cfRule>
  </conditionalFormatting>
  <conditionalFormatting sqref="D31:D36">
    <cfRule type="notContainsBlanks" dxfId="107" priority="62">
      <formula>LEN(TRIM(D31))&gt;0</formula>
    </cfRule>
    <cfRule type="expression" dxfId="106" priority="310" stopIfTrue="1">
      <formula>$D$28="有"</formula>
    </cfRule>
  </conditionalFormatting>
  <conditionalFormatting sqref="D38">
    <cfRule type="notContainsBlanks" dxfId="105" priority="23">
      <formula>LEN(TRIM(D38))&gt;0</formula>
    </cfRule>
    <cfRule type="expression" dxfId="104" priority="183" stopIfTrue="1">
      <formula>$D$28="有"</formula>
    </cfRule>
  </conditionalFormatting>
  <conditionalFormatting sqref="D45:D62">
    <cfRule type="expression" dxfId="103" priority="51">
      <formula>$D$44="直営"</formula>
    </cfRule>
  </conditionalFormatting>
  <conditionalFormatting sqref="D44">
    <cfRule type="containsBlanks" dxfId="102" priority="175">
      <formula>LEN(TRIM(D44))=0</formula>
    </cfRule>
  </conditionalFormatting>
  <conditionalFormatting sqref="D45:D61">
    <cfRule type="notContainsBlanks" dxfId="101" priority="68">
      <formula>LEN(TRIM(D45))&gt;0</formula>
    </cfRule>
  </conditionalFormatting>
  <conditionalFormatting sqref="D66:D89">
    <cfRule type="expression" dxfId="100" priority="174">
      <formula>D66&lt;&gt;""</formula>
    </cfRule>
  </conditionalFormatting>
  <conditionalFormatting sqref="D94">
    <cfRule type="containsBlanks" dxfId="99" priority="170">
      <formula>LEN(TRIM(D94))=0</formula>
    </cfRule>
  </conditionalFormatting>
  <conditionalFormatting sqref="D95:D96">
    <cfRule type="expression" dxfId="98" priority="168">
      <formula>$D$94="無"</formula>
    </cfRule>
    <cfRule type="notContainsBlanks" dxfId="97" priority="171">
      <formula>LEN(TRIM(D95))&gt;0</formula>
    </cfRule>
    <cfRule type="expression" dxfId="96" priority="312" stopIfTrue="1">
      <formula>$D$94="有"</formula>
    </cfRule>
  </conditionalFormatting>
  <conditionalFormatting sqref="D134">
    <cfRule type="containsBlanks" dxfId="95" priority="167">
      <formula>LEN(TRIM(D134))=0</formula>
    </cfRule>
  </conditionalFormatting>
  <conditionalFormatting sqref="D136 D140">
    <cfRule type="containsBlanks" dxfId="94" priority="165">
      <formula>LEN(TRIM(D136))=0</formula>
    </cfRule>
  </conditionalFormatting>
  <conditionalFormatting sqref="D145 D150 D155 D160 D165">
    <cfRule type="containsBlanks" dxfId="93" priority="164">
      <formula>LEN(TRIM(D145))=0</formula>
    </cfRule>
  </conditionalFormatting>
  <conditionalFormatting sqref="D184:D188">
    <cfRule type="expression" dxfId="92" priority="319" stopIfTrue="1">
      <formula>$D$183="有"</formula>
    </cfRule>
  </conditionalFormatting>
  <conditionalFormatting sqref="D191:D192">
    <cfRule type="containsBlanks" dxfId="91" priority="161">
      <formula>LEN(TRIM(D191))=0</formula>
    </cfRule>
  </conditionalFormatting>
  <conditionalFormatting sqref="D193">
    <cfRule type="containsBlanks" dxfId="90" priority="158">
      <formula>LEN(TRIM(D193))=0</formula>
    </cfRule>
  </conditionalFormatting>
  <conditionalFormatting sqref="D196:D198">
    <cfRule type="containsBlanks" dxfId="89" priority="156">
      <formula>LEN(TRIM(D196))=0</formula>
    </cfRule>
  </conditionalFormatting>
  <conditionalFormatting sqref="D208">
    <cfRule type="containsBlanks" dxfId="88" priority="152">
      <formula>LEN(TRIM(D208))=0</formula>
    </cfRule>
    <cfRule type="containsBlanks" dxfId="87" priority="155">
      <formula>LEN(TRIM(D208))=0</formula>
    </cfRule>
  </conditionalFormatting>
  <conditionalFormatting sqref="D215">
    <cfRule type="containsBlanks" dxfId="86" priority="147">
      <formula>LEN(TRIM(D215))=0</formula>
    </cfRule>
  </conditionalFormatting>
  <conditionalFormatting sqref="D216">
    <cfRule type="expression" dxfId="85" priority="146">
      <formula>$D$215="無"</formula>
    </cfRule>
    <cfRule type="notContainsBlanks" dxfId="84" priority="149">
      <formula>LEN(TRIM(D216))&gt;0</formula>
    </cfRule>
    <cfRule type="expression" dxfId="83" priority="314" stopIfTrue="1">
      <formula>$D$215="有"</formula>
    </cfRule>
  </conditionalFormatting>
  <conditionalFormatting sqref="D217">
    <cfRule type="containsBlanks" dxfId="82" priority="145">
      <formula>LEN(TRIM(D217))=0</formula>
    </cfRule>
  </conditionalFormatting>
  <conditionalFormatting sqref="D218">
    <cfRule type="notContainsBlanks" dxfId="81" priority="141">
      <formula>LEN(TRIM(D218))&gt;0</formula>
    </cfRule>
    <cfRule type="expression" dxfId="80" priority="142" stopIfTrue="1">
      <formula>$D$217="有"</formula>
    </cfRule>
    <cfRule type="expression" dxfId="79" priority="143">
      <formula>#REF!="有"</formula>
    </cfRule>
    <cfRule type="expression" dxfId="78" priority="144" stopIfTrue="1">
      <formula>$E$217="無"</formula>
    </cfRule>
    <cfRule type="expression" dxfId="77" priority="315" stopIfTrue="1">
      <formula>#REF!="無"</formula>
    </cfRule>
  </conditionalFormatting>
  <conditionalFormatting sqref="D219:D221">
    <cfRule type="containsBlanks" dxfId="76" priority="139">
      <formula>LEN(TRIM(D219))=0</formula>
    </cfRule>
  </conditionalFormatting>
  <conditionalFormatting sqref="D223:D251">
    <cfRule type="containsBlanks" dxfId="75" priority="138">
      <formula>LEN(TRIM(D223))=0</formula>
    </cfRule>
  </conditionalFormatting>
  <conditionalFormatting sqref="D260:D270">
    <cfRule type="containsBlanks" dxfId="74" priority="137">
      <formula>LEN(TRIM(D260))=0</formula>
    </cfRule>
  </conditionalFormatting>
  <conditionalFormatting sqref="D279:D284">
    <cfRule type="containsBlanks" dxfId="73" priority="136">
      <formula>LEN(TRIM(D279))=0</formula>
    </cfRule>
  </conditionalFormatting>
  <conditionalFormatting sqref="D299:D302">
    <cfRule type="notContainsBlanks" dxfId="72" priority="125">
      <formula>LEN(TRIM(D299))&gt;0</formula>
    </cfRule>
    <cfRule type="expression" dxfId="71" priority="317" stopIfTrue="1">
      <formula>$D$298="有"</formula>
    </cfRule>
  </conditionalFormatting>
  <conditionalFormatting sqref="D297">
    <cfRule type="expression" dxfId="70" priority="106">
      <formula>D297&lt;&gt;""</formula>
    </cfRule>
    <cfRule type="expression" dxfId="69" priority="108" stopIfTrue="1">
      <formula>$D$292="有"</formula>
    </cfRule>
  </conditionalFormatting>
  <conditionalFormatting sqref="D298">
    <cfRule type="containsBlanks" dxfId="68" priority="111">
      <formula>LEN(TRIM(D298))=0</formula>
    </cfRule>
  </conditionalFormatting>
  <conditionalFormatting sqref="D299:D303">
    <cfRule type="expression" dxfId="67" priority="36">
      <formula>$D$298="無"</formula>
    </cfRule>
  </conditionalFormatting>
  <conditionalFormatting sqref="D293:D296">
    <cfRule type="notContainsBlanks" dxfId="66" priority="118">
      <formula>LEN(TRIM(D293))&gt;0</formula>
    </cfRule>
    <cfRule type="expression" dxfId="65" priority="316" stopIfTrue="1">
      <formula>$D$292="有"</formula>
    </cfRule>
  </conditionalFormatting>
  <conditionalFormatting sqref="D292">
    <cfRule type="containsBlanks" dxfId="64" priority="105">
      <formula>LEN(TRIM(D292))=0</formula>
    </cfRule>
  </conditionalFormatting>
  <conditionalFormatting sqref="D293:D297">
    <cfRule type="expression" dxfId="63" priority="38">
      <formula>$D$292="無"</formula>
    </cfRule>
  </conditionalFormatting>
  <conditionalFormatting sqref="D316:D318">
    <cfRule type="containsBlanks" dxfId="62" priority="101">
      <formula>LEN(TRIM(D316))=0</formula>
    </cfRule>
  </conditionalFormatting>
  <conditionalFormatting sqref="D313:D314">
    <cfRule type="containsBlanks" dxfId="61" priority="91">
      <formula>LEN(TRIM(D313))=0</formula>
    </cfRule>
  </conditionalFormatting>
  <conditionalFormatting sqref="D304:D305">
    <cfRule type="containsBlanks" dxfId="60" priority="90">
      <formula>LEN(TRIM(D304))=0</formula>
    </cfRule>
  </conditionalFormatting>
  <conditionalFormatting sqref="D306">
    <cfRule type="containsBlanks" dxfId="59" priority="72">
      <formula>LEN(TRIM(D306))=0</formula>
    </cfRule>
  </conditionalFormatting>
  <conditionalFormatting sqref="D307:D312">
    <cfRule type="expression" dxfId="58" priority="34">
      <formula>$D$306="無"</formula>
    </cfRule>
  </conditionalFormatting>
  <conditionalFormatting sqref="D307:D311">
    <cfRule type="notContainsBlanks" dxfId="57" priority="70">
      <formula>LEN(TRIM(D307))&gt;0</formula>
    </cfRule>
    <cfRule type="expression" dxfId="56" priority="71" stopIfTrue="1">
      <formula>$D$306="有"</formula>
    </cfRule>
  </conditionalFormatting>
  <conditionalFormatting sqref="D27">
    <cfRule type="containsBlanks" dxfId="55" priority="63">
      <formula>LEN(TRIM(D27))=0</formula>
    </cfRule>
  </conditionalFormatting>
  <conditionalFormatting sqref="D29:D43">
    <cfRule type="expression" dxfId="54" priority="19">
      <formula>$D$28="無"</formula>
    </cfRule>
  </conditionalFormatting>
  <conditionalFormatting sqref="D176:D177">
    <cfRule type="containsBlanks" dxfId="53" priority="61">
      <formula>LEN(TRIM(D176))=0</formula>
    </cfRule>
  </conditionalFormatting>
  <conditionalFormatting sqref="D184:D190">
    <cfRule type="expression" dxfId="52" priority="47">
      <formula>$D$183="無"</formula>
    </cfRule>
    <cfRule type="notContainsBlanks" dxfId="51" priority="56">
      <formula>LEN(TRIM(D184))&gt;0</formula>
    </cfRule>
  </conditionalFormatting>
  <conditionalFormatting sqref="D20">
    <cfRule type="containsBlanks" dxfId="50" priority="55" stopIfTrue="1">
      <formula>LEN(TRIM(D20))=0</formula>
    </cfRule>
  </conditionalFormatting>
  <conditionalFormatting sqref="D37">
    <cfRule type="notContainsBlanks" dxfId="49" priority="24">
      <formula>LEN(TRIM(D37))&gt;0</formula>
    </cfRule>
    <cfRule type="expression" dxfId="48" priority="54" stopIfTrue="1">
      <formula>$D$28="有"</formula>
    </cfRule>
  </conditionalFormatting>
  <conditionalFormatting sqref="D43">
    <cfRule type="notContainsBlanks" dxfId="47" priority="20">
      <formula>LEN(TRIM(D43))&gt;0</formula>
    </cfRule>
    <cfRule type="expression" dxfId="46" priority="53" stopIfTrue="1">
      <formula>$D$28="有"</formula>
    </cfRule>
  </conditionalFormatting>
  <conditionalFormatting sqref="D62">
    <cfRule type="notContainsBlanks" dxfId="45" priority="67">
      <formula>LEN(TRIM(D62))&gt;0</formula>
    </cfRule>
  </conditionalFormatting>
  <conditionalFormatting sqref="D63:D65">
    <cfRule type="containsBlanks" dxfId="44" priority="50">
      <formula>LEN(TRIM(D63))=0</formula>
    </cfRule>
  </conditionalFormatting>
  <conditionalFormatting sqref="D97:D102 D104:D109 D111:D116 D118:D124 D126">
    <cfRule type="containsBlanks" dxfId="43" priority="49">
      <formula>LEN(TRIM(D97))=0</formula>
    </cfRule>
  </conditionalFormatting>
  <conditionalFormatting sqref="D133">
    <cfRule type="containsBlanks" dxfId="42" priority="48">
      <formula>LEN(TRIM(D133))=0</formula>
    </cfRule>
  </conditionalFormatting>
  <conditionalFormatting sqref="D189:D190">
    <cfRule type="expression" dxfId="41" priority="60" stopIfTrue="1">
      <formula>$D$183="有"</formula>
    </cfRule>
  </conditionalFormatting>
  <conditionalFormatting sqref="D178:D179">
    <cfRule type="containsBlanks" dxfId="40" priority="320">
      <formula>LEN(TRIM(D178))=0</formula>
    </cfRule>
  </conditionalFormatting>
  <conditionalFormatting sqref="D180:D181">
    <cfRule type="containsBlanks" dxfId="39" priority="45">
      <formula>LEN(TRIM(D180))=0</formula>
    </cfRule>
  </conditionalFormatting>
  <conditionalFormatting sqref="D182">
    <cfRule type="containsBlanks" dxfId="38" priority="44">
      <formula>LEN(TRIM(D182))=0</formula>
    </cfRule>
  </conditionalFormatting>
  <conditionalFormatting sqref="D199:D200">
    <cfRule type="containsBlanks" dxfId="37" priority="43">
      <formula>LEN(TRIM(D199))=0</formula>
    </cfRule>
  </conditionalFormatting>
  <conditionalFormatting sqref="D201:D207">
    <cfRule type="containsBlanks" dxfId="36" priority="42">
      <formula>LEN(TRIM(D201))=0</formula>
    </cfRule>
  </conditionalFormatting>
  <conditionalFormatting sqref="D255:D259">
    <cfRule type="containsBlanks" dxfId="35" priority="40">
      <formula>LEN(TRIM(D255))=0</formula>
    </cfRule>
  </conditionalFormatting>
  <conditionalFormatting sqref="D274:D278">
    <cfRule type="containsBlanks" dxfId="34" priority="39">
      <formula>LEN(TRIM(D274))=0</formula>
    </cfRule>
  </conditionalFormatting>
  <conditionalFormatting sqref="D303">
    <cfRule type="notContainsBlanks" dxfId="33" priority="37">
      <formula>LEN(TRIM(D303))&gt;0</formula>
    </cfRule>
    <cfRule type="expression" dxfId="32" priority="123" stopIfTrue="1">
      <formula>$D$298="有"</formula>
    </cfRule>
  </conditionalFormatting>
  <conditionalFormatting sqref="D312">
    <cfRule type="notContainsBlanks" dxfId="31" priority="35">
      <formula>LEN(TRIM(D312))&gt;0</formula>
    </cfRule>
    <cfRule type="expression" dxfId="30" priority="69" stopIfTrue="1">
      <formula>$D$306="有"</formula>
    </cfRule>
  </conditionalFormatting>
  <conditionalFormatting sqref="D315">
    <cfRule type="containsBlanks" dxfId="29" priority="33">
      <formula>LEN(TRIM(D315))=0</formula>
    </cfRule>
  </conditionalFormatting>
  <conditionalFormatting sqref="D319:D320">
    <cfRule type="containsBlanks" dxfId="28" priority="321">
      <formula>LEN(TRIM(D319))=0</formula>
    </cfRule>
  </conditionalFormatting>
  <conditionalFormatting sqref="D285:D290">
    <cfRule type="expression" dxfId="27" priority="29">
      <formula>$D$284="有"</formula>
    </cfRule>
  </conditionalFormatting>
  <conditionalFormatting sqref="D285:D291">
    <cfRule type="expression" dxfId="26" priority="25">
      <formula>$D$284="無"</formula>
    </cfRule>
    <cfRule type="notContainsBlanks" dxfId="25" priority="26">
      <formula>LEN(TRIM(D285))&gt;0</formula>
    </cfRule>
  </conditionalFormatting>
  <conditionalFormatting sqref="D291">
    <cfRule type="expression" dxfId="24" priority="27" stopIfTrue="1">
      <formula>$D$284="有"</formula>
    </cfRule>
  </conditionalFormatting>
  <conditionalFormatting sqref="D39:D42">
    <cfRule type="notContainsBlanks" dxfId="23" priority="21">
      <formula>LEN(TRIM(D39))&gt;0</formula>
    </cfRule>
    <cfRule type="expression" dxfId="22" priority="22" stopIfTrue="1">
      <formula>$D$28="有"</formula>
    </cfRule>
  </conditionalFormatting>
  <conditionalFormatting sqref="D222">
    <cfRule type="containsBlanks" dxfId="21" priority="17">
      <formula>LEN(TRIM(D222))=0</formula>
    </cfRule>
  </conditionalFormatting>
  <conditionalFormatting sqref="D137:D139">
    <cfRule type="containsBlanks" dxfId="20" priority="16">
      <formula>LEN(TRIM(D137))=0</formula>
    </cfRule>
  </conditionalFormatting>
  <conditionalFormatting sqref="D141:D143 D146:D148 D151:D153 D156:D158 D161:D163 D166:D168">
    <cfRule type="containsBlanks" dxfId="19" priority="15">
      <formula>LEN(TRIM(D141))=0</formula>
    </cfRule>
  </conditionalFormatting>
  <conditionalFormatting sqref="D183">
    <cfRule type="containsBlanks" dxfId="18" priority="14">
      <formula>LEN(TRIM(D183))=0</formula>
    </cfRule>
  </conditionalFormatting>
  <conditionalFormatting sqref="D17:D20">
    <cfRule type="expression" dxfId="17" priority="12">
      <formula>$D$16="無"</formula>
    </cfRule>
    <cfRule type="notContainsBlanks" dxfId="16" priority="13">
      <formula>LEN(TRIM(D17))&gt;0</formula>
    </cfRule>
  </conditionalFormatting>
  <conditionalFormatting sqref="D194:D195">
    <cfRule type="expression" dxfId="15" priority="7">
      <formula>$D$193="無"</formula>
    </cfRule>
    <cfRule type="notContainsBlanks" dxfId="14" priority="8">
      <formula>LEN(TRIM(D194))&gt;0</formula>
    </cfRule>
    <cfRule type="expression" dxfId="13" priority="9" stopIfTrue="1">
      <formula>$D$193="有"</formula>
    </cfRule>
  </conditionalFormatting>
  <conditionalFormatting sqref="D135">
    <cfRule type="expression" dxfId="12" priority="4">
      <formula>$D$134="無"</formula>
    </cfRule>
    <cfRule type="notContainsBlanks" dxfId="11" priority="5">
      <formula>LEN(TRIM(D135))&gt;0</formula>
    </cfRule>
    <cfRule type="expression" dxfId="10" priority="6" stopIfTrue="1">
      <formula>$D$134="有"</formula>
    </cfRule>
  </conditionalFormatting>
  <conditionalFormatting sqref="D209:D213">
    <cfRule type="expression" dxfId="9" priority="151">
      <formula>$D$208="無"</formula>
    </cfRule>
    <cfRule type="notContainsBlanks" dxfId="8" priority="153">
      <formula>LEN(TRIM(D209))&gt;0</formula>
    </cfRule>
    <cfRule type="expression" dxfId="7" priority="154" stopIfTrue="1">
      <formula>$D$208="有"</formula>
    </cfRule>
  </conditionalFormatting>
  <conditionalFormatting sqref="D214">
    <cfRule type="expression" dxfId="6" priority="1">
      <formula>$D$208="無"</formula>
    </cfRule>
    <cfRule type="notContainsBlanks" dxfId="5" priority="2">
      <formula>LEN(TRIM(D214))&gt;0</formula>
    </cfRule>
    <cfRule type="expression" dxfId="4" priority="3" stopIfTrue="1">
      <formula>$D$208="有"</formula>
    </cfRule>
  </conditionalFormatting>
  <conditionalFormatting sqref="D45:D52">
    <cfRule type="expression" dxfId="3" priority="178" stopIfTrue="1">
      <formula>$D$44="委託"</formula>
    </cfRule>
  </conditionalFormatting>
  <conditionalFormatting sqref="D53:D62">
    <cfRule type="expression" dxfId="2" priority="318" stopIfTrue="1">
      <formula>$D$44="委託"</formula>
    </cfRule>
  </conditionalFormatting>
  <dataValidations count="13">
    <dataValidation type="list" allowBlank="1" showInputMessage="1" showErrorMessage="1" sqref="D45" xr:uid="{00000000-0002-0000-0000-000000000000}">
      <formula1>有_無</formula1>
    </dataValidation>
    <dataValidation type="list" allowBlank="1" showInputMessage="1" showErrorMessage="1" sqref="D64" xr:uid="{00000000-0002-0000-0000-000001000000}">
      <formula1>"管理栄養士,栄養士"</formula1>
    </dataValidation>
    <dataValidation type="list" allowBlank="1" showInputMessage="1" showErrorMessage="1" sqref="D65" xr:uid="{00000000-0002-0000-0000-000002000000}">
      <formula1>"専任,兼任"</formula1>
    </dataValidation>
    <dataValidation type="list" allowBlank="1" showInputMessage="1" showErrorMessage="1" sqref="D44" xr:uid="{00000000-0002-0000-0000-000003000000}">
      <formula1>"直営,委託"</formula1>
    </dataValidation>
    <dataValidation type="list" allowBlank="1" showInputMessage="1" showErrorMessage="1" sqref="D2" xr:uid="{00000000-0002-0000-0000-000004000000}">
      <formula1>"小規模特定給食施設,特定給食施設"</formula1>
    </dataValidation>
    <dataValidation type="decimal" allowBlank="1" showInputMessage="1" showErrorMessage="1" sqref="D241:D243 D260:D262" xr:uid="{00000000-0002-0000-0000-000005000000}">
      <formula1>1</formula1>
      <formula2>3000</formula2>
    </dataValidation>
    <dataValidation type="decimal" allowBlank="1" showInputMessage="1" showErrorMessage="1" sqref="D190 D180:D181" xr:uid="{00000000-0002-0000-0000-000006000000}">
      <formula1>0</formula1>
      <formula2>100</formula2>
    </dataValidation>
    <dataValidation type="list" allowBlank="1" showInputMessage="1" showErrorMessage="1" sqref="D29 D210" xr:uid="{00000000-0002-0000-0000-000007000000}">
      <formula1>"年,月"</formula1>
    </dataValidation>
    <dataValidation type="list" allowBlank="1" showInputMessage="1" showErrorMessage="1" sqref="D280" xr:uid="{00000000-0002-0000-0000-000008000000}">
      <formula1>"１食,２食,１日"</formula1>
    </dataValidation>
    <dataValidation type="list" allowBlank="1" showInputMessage="1" showErrorMessage="1" sqref="D14" xr:uid="{00000000-0002-0000-0000-000009000000}">
      <formula1>"介護老人保健施設,介護医療院,老人福祉施設,社会福祉施設,その他（有料老人ホーム等）"</formula1>
    </dataValidation>
    <dataValidation type="list" allowBlank="1" showInputMessage="1" showErrorMessage="1" sqref="D209" xr:uid="{00000000-0002-0000-0000-00000A000000}">
      <formula1>"個人,全体,両方"</formula1>
    </dataValidation>
    <dataValidation type="list" allowBlank="1" showInputMessage="1" showErrorMessage="1" sqref="D219:D221 D15:D19 D27:D28 D31:D36 D39:D42 D54:D61 D94 D134 D178:D179 D182:D183 D193:D195 D208 D212 D213 D215 D217 D282 D283 D284 D288 D289 D290 D292 D293 D294 D295 D296 D298 D299 D300 D301 D302 D304 D305 D306 D309 D310 D311 D313 D314" xr:uid="{00000000-0002-0000-0000-00000B000000}">
      <formula1>"有,無"</formula1>
    </dataValidation>
    <dataValidation type="list" allowBlank="1" showInputMessage="1" showErrorMessage="1" sqref="D21" xr:uid="{00000000-0002-0000-0000-00000C000000}">
      <formula1>"栄養部,診療部,事務部,その他"</formula1>
    </dataValidation>
  </dataValidations>
  <pageMargins left="0.19685039370078741" right="0.19685039370078741" top="0.19685039370078741" bottom="0.19685039370078741" header="0.31496062992125984" footer="0.31496062992125984"/>
  <pageSetup paperSize="9" scale="91" fitToHeight="0" orientation="portrait" r:id="rId1"/>
  <rowBreaks count="5" manualBreakCount="5">
    <brk id="62" max="5" man="1"/>
    <brk id="126" max="5" man="1"/>
    <brk id="177" max="4" man="1"/>
    <brk id="240" max="5" man="1"/>
    <brk id="30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113"/>
  <sheetViews>
    <sheetView tabSelected="1" topLeftCell="A22" zoomScale="160" zoomScaleNormal="160" workbookViewId="0">
      <selection activeCell="AQ28" sqref="AQ28:BF28"/>
    </sheetView>
  </sheetViews>
  <sheetFormatPr defaultRowHeight="13.5" x14ac:dyDescent="0.15"/>
  <cols>
    <col min="1" max="91" width="1" style="97" customWidth="1"/>
    <col min="92" max="16384" width="9" style="97"/>
  </cols>
  <sheetData>
    <row r="1" spans="1:91" s="75" customFormat="1" ht="12.75" customHeight="1" x14ac:dyDescent="0.15">
      <c r="A1" s="374" t="s">
        <v>486</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c r="AY1" s="374"/>
      <c r="AZ1" s="374"/>
      <c r="BA1" s="374"/>
      <c r="BB1" s="374"/>
      <c r="BC1" s="374"/>
      <c r="BD1" s="374"/>
      <c r="BE1" s="374"/>
      <c r="BF1" s="374"/>
      <c r="BG1" s="374"/>
      <c r="BH1" s="374"/>
      <c r="BI1" s="374"/>
      <c r="BJ1" s="374"/>
      <c r="BK1" s="374"/>
      <c r="BL1" s="374"/>
      <c r="BM1" s="374"/>
      <c r="BN1" s="374"/>
      <c r="BO1" s="374"/>
      <c r="BP1" s="374"/>
      <c r="BQ1" s="374"/>
      <c r="BR1" s="374"/>
      <c r="BS1" s="374"/>
      <c r="BT1" s="374"/>
      <c r="BU1" s="374"/>
      <c r="BV1" s="374"/>
      <c r="BW1" s="374"/>
      <c r="BX1" s="374"/>
      <c r="BY1" s="374"/>
      <c r="BZ1" s="374"/>
      <c r="CA1" s="374"/>
      <c r="CB1" s="374"/>
      <c r="CC1" s="374"/>
      <c r="CD1" s="374"/>
      <c r="CE1" s="374"/>
      <c r="CF1" s="374"/>
      <c r="CG1" s="374"/>
      <c r="CH1" s="374"/>
      <c r="CI1" s="374"/>
      <c r="CJ1" s="374"/>
      <c r="CK1" s="374"/>
      <c r="CL1" s="374"/>
      <c r="CM1" s="374"/>
    </row>
    <row r="2" spans="1:91" s="75" customFormat="1" ht="12.75" customHeight="1" x14ac:dyDescent="0.15">
      <c r="A2" s="374" t="str">
        <f>IF('入力シート(高齢者用）'!$D2="特定給食施設","(①特定給食施設　2小規模特定給食施設)",IF('入力シート(高齢者用）'!$D2="小規模特定給食施設","(1特定給食施設　②小規模特定給食施設)","(1特定給食施設　2小規模特定給食施設)"))</f>
        <v>(1特定給食施設　2小規模特定給食施設)</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row>
    <row r="3" spans="1:91" s="75" customFormat="1" ht="12.75" customHeight="1" x14ac:dyDescent="0.15">
      <c r="A3" s="375"/>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5"/>
      <c r="CJ3" s="375"/>
      <c r="CK3" s="375"/>
      <c r="CL3" s="375"/>
      <c r="CM3" s="375"/>
    </row>
    <row r="4" spans="1:91" s="75" customFormat="1" ht="14.25" customHeight="1" x14ac:dyDescent="0.15">
      <c r="A4" s="376" t="s">
        <v>306</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7"/>
      <c r="BE4" s="199" t="s">
        <v>307</v>
      </c>
      <c r="BF4" s="200"/>
      <c r="BG4" s="200"/>
      <c r="BH4" s="200"/>
      <c r="BI4" s="200"/>
      <c r="BJ4" s="200"/>
      <c r="BK4" s="200"/>
      <c r="BL4" s="200"/>
      <c r="BM4" s="200"/>
      <c r="BN4" s="200"/>
      <c r="BO4" s="200"/>
      <c r="BP4" s="200"/>
      <c r="BQ4" s="200"/>
      <c r="BR4" s="378" t="str">
        <f>IF('入力シート(高齢者用）'!$D3="","年　　　月　　　日",'入力シート(高齢者用）'!$D3)</f>
        <v>年　　　月　　　日</v>
      </c>
      <c r="BS4" s="379"/>
      <c r="BT4" s="379"/>
      <c r="BU4" s="379"/>
      <c r="BV4" s="379"/>
      <c r="BW4" s="379"/>
      <c r="BX4" s="379"/>
      <c r="BY4" s="379"/>
      <c r="BZ4" s="379"/>
      <c r="CA4" s="379"/>
      <c r="CB4" s="379"/>
      <c r="CC4" s="379"/>
      <c r="CD4" s="379"/>
      <c r="CE4" s="379"/>
      <c r="CF4" s="379"/>
      <c r="CG4" s="379"/>
      <c r="CH4" s="379"/>
      <c r="CI4" s="379"/>
      <c r="CJ4" s="379"/>
      <c r="CK4" s="379"/>
      <c r="CL4" s="379"/>
      <c r="CM4" s="380"/>
    </row>
    <row r="5" spans="1:91" s="75" customFormat="1" ht="18.75" customHeight="1" x14ac:dyDescent="0.15">
      <c r="A5" s="383"/>
      <c r="B5" s="383"/>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191"/>
      <c r="AC5" s="199" t="s">
        <v>3</v>
      </c>
      <c r="AD5" s="200"/>
      <c r="AE5" s="200"/>
      <c r="AF5" s="200"/>
      <c r="AG5" s="200"/>
      <c r="AH5" s="200"/>
      <c r="AI5" s="200"/>
      <c r="AJ5" s="200"/>
      <c r="AK5" s="200"/>
      <c r="AL5" s="200"/>
      <c r="AM5" s="200"/>
      <c r="AN5" s="384" t="str">
        <f>IF('入力シート(高齢者用）'!$D4="","",'入力シート(高齢者用）'!D4)</f>
        <v/>
      </c>
      <c r="AO5" s="384"/>
      <c r="AP5" s="384"/>
      <c r="AQ5" s="384"/>
      <c r="AR5" s="384"/>
      <c r="AS5" s="384"/>
      <c r="AT5" s="384"/>
      <c r="AU5" s="384"/>
      <c r="AV5" s="384"/>
      <c r="AW5" s="384"/>
      <c r="AX5" s="384"/>
      <c r="AY5" s="384"/>
      <c r="AZ5" s="384"/>
      <c r="BA5" s="384"/>
      <c r="BB5" s="384"/>
      <c r="BC5" s="384"/>
      <c r="BD5" s="384"/>
      <c r="BE5" s="384"/>
      <c r="BF5" s="384"/>
      <c r="BG5" s="384"/>
      <c r="BH5" s="384"/>
      <c r="BI5" s="384"/>
      <c r="BJ5" s="384"/>
      <c r="BK5" s="384"/>
      <c r="BL5" s="384"/>
      <c r="BM5" s="384"/>
      <c r="BN5" s="384"/>
      <c r="BO5" s="384"/>
      <c r="BP5" s="384"/>
      <c r="BQ5" s="384"/>
      <c r="BR5" s="384"/>
      <c r="BS5" s="384"/>
      <c r="BT5" s="384"/>
      <c r="BU5" s="384"/>
      <c r="BV5" s="384"/>
      <c r="BW5" s="384"/>
      <c r="BX5" s="384"/>
      <c r="BY5" s="384"/>
      <c r="BZ5" s="384"/>
      <c r="CA5" s="384"/>
      <c r="CB5" s="384"/>
      <c r="CC5" s="384"/>
      <c r="CD5" s="384"/>
      <c r="CE5" s="384"/>
      <c r="CF5" s="384"/>
      <c r="CG5" s="384"/>
      <c r="CH5" s="384"/>
      <c r="CI5" s="384"/>
      <c r="CJ5" s="384"/>
      <c r="CK5" s="384"/>
      <c r="CL5" s="384"/>
      <c r="CM5" s="384"/>
    </row>
    <row r="6" spans="1:91" s="75" customFormat="1" ht="18.75" customHeight="1" x14ac:dyDescent="0.15">
      <c r="A6" s="383"/>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191"/>
      <c r="AC6" s="308" t="s">
        <v>199</v>
      </c>
      <c r="AD6" s="309"/>
      <c r="AE6" s="309"/>
      <c r="AF6" s="309"/>
      <c r="AG6" s="309"/>
      <c r="AH6" s="309"/>
      <c r="AI6" s="309"/>
      <c r="AJ6" s="309"/>
      <c r="AK6" s="309"/>
      <c r="AL6" s="309"/>
      <c r="AM6" s="310"/>
      <c r="AN6" s="381" t="s">
        <v>427</v>
      </c>
      <c r="AO6" s="298"/>
      <c r="AP6" s="298"/>
      <c r="AQ6" s="355" t="str">
        <f>IF('入力シート(高齢者用）'!$D5="","",'入力シート(高齢者用）'!D5)</f>
        <v/>
      </c>
      <c r="AR6" s="355"/>
      <c r="AS6" s="355"/>
      <c r="AT6" s="355"/>
      <c r="AU6" s="355"/>
      <c r="AV6" s="355"/>
      <c r="AW6" s="355"/>
      <c r="AX6" s="355"/>
      <c r="AY6" s="355"/>
      <c r="AZ6" s="355"/>
      <c r="BA6" s="355"/>
      <c r="BB6" s="355"/>
      <c r="BC6" s="355" t="str">
        <f>IF('入力シート(高齢者用）'!$D6="","",'入力シート(高齢者用）'!D6)</f>
        <v/>
      </c>
      <c r="BD6" s="355"/>
      <c r="BE6" s="355"/>
      <c r="BF6" s="355"/>
      <c r="BG6" s="355"/>
      <c r="BH6" s="355"/>
      <c r="BI6" s="355"/>
      <c r="BJ6" s="355"/>
      <c r="BK6" s="355"/>
      <c r="BL6" s="355"/>
      <c r="BM6" s="355"/>
      <c r="BN6" s="355"/>
      <c r="BO6" s="355"/>
      <c r="BP6" s="355"/>
      <c r="BQ6" s="355"/>
      <c r="BR6" s="355"/>
      <c r="BS6" s="355"/>
      <c r="BT6" s="355"/>
      <c r="BU6" s="355"/>
      <c r="BV6" s="355"/>
      <c r="BW6" s="355"/>
      <c r="BX6" s="355"/>
      <c r="BY6" s="355"/>
      <c r="BZ6" s="355"/>
      <c r="CA6" s="355"/>
      <c r="CB6" s="355"/>
      <c r="CC6" s="355"/>
      <c r="CD6" s="355"/>
      <c r="CE6" s="355"/>
      <c r="CF6" s="355"/>
      <c r="CG6" s="355"/>
      <c r="CH6" s="355"/>
      <c r="CI6" s="355"/>
      <c r="CJ6" s="355"/>
      <c r="CK6" s="355"/>
      <c r="CL6" s="355"/>
      <c r="CM6" s="356"/>
    </row>
    <row r="7" spans="1:91" s="75" customFormat="1" ht="18.75" customHeight="1" x14ac:dyDescent="0.15">
      <c r="A7" s="383"/>
      <c r="B7" s="383"/>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191"/>
      <c r="AC7" s="314"/>
      <c r="AD7" s="315"/>
      <c r="AE7" s="315"/>
      <c r="AF7" s="315"/>
      <c r="AG7" s="315"/>
      <c r="AH7" s="315"/>
      <c r="AI7" s="315"/>
      <c r="AJ7" s="315"/>
      <c r="AK7" s="315"/>
      <c r="AL7" s="315"/>
      <c r="AM7" s="316"/>
      <c r="AN7" s="385" t="s">
        <v>428</v>
      </c>
      <c r="AO7" s="273"/>
      <c r="AP7" s="273"/>
      <c r="AQ7" s="273"/>
      <c r="AR7" s="273"/>
      <c r="AS7" s="273"/>
      <c r="AT7" s="273"/>
      <c r="AU7" s="273"/>
      <c r="AV7" s="295" t="str">
        <f>IF('入力シート(高齢者用）'!$D7="","",'入力シート(高齢者用）'!D7)</f>
        <v/>
      </c>
      <c r="AW7" s="295"/>
      <c r="AX7" s="295"/>
      <c r="AY7" s="295"/>
      <c r="AZ7" s="295"/>
      <c r="BA7" s="295"/>
      <c r="BB7" s="295"/>
      <c r="BC7" s="295"/>
      <c r="BD7" s="295"/>
      <c r="BE7" s="295"/>
      <c r="BF7" s="295"/>
      <c r="BG7" s="295"/>
      <c r="BH7" s="295"/>
      <c r="BI7" s="295"/>
      <c r="BJ7" s="295"/>
      <c r="BK7" s="295"/>
      <c r="BL7" s="273" t="s">
        <v>308</v>
      </c>
      <c r="BM7" s="273"/>
      <c r="BN7" s="273"/>
      <c r="BO7" s="273"/>
      <c r="BP7" s="273"/>
      <c r="BQ7" s="273"/>
      <c r="BR7" s="295" t="str">
        <f>IF('入力シート(高齢者用）'!$D8="","",'入力シート(高齢者用）'!D8)</f>
        <v/>
      </c>
      <c r="BS7" s="295"/>
      <c r="BT7" s="295"/>
      <c r="BU7" s="295"/>
      <c r="BV7" s="295"/>
      <c r="BW7" s="295"/>
      <c r="BX7" s="295"/>
      <c r="BY7" s="295"/>
      <c r="BZ7" s="295"/>
      <c r="CA7" s="295"/>
      <c r="CB7" s="295"/>
      <c r="CC7" s="295"/>
      <c r="CD7" s="295"/>
      <c r="CE7" s="295"/>
      <c r="CF7" s="295"/>
      <c r="CG7" s="295"/>
      <c r="CH7" s="295"/>
      <c r="CI7" s="295"/>
      <c r="CJ7" s="295"/>
      <c r="CK7" s="295"/>
      <c r="CL7" s="295"/>
      <c r="CM7" s="296"/>
    </row>
    <row r="8" spans="1:91" s="75" customFormat="1" ht="18.75" customHeight="1" x14ac:dyDescent="0.15">
      <c r="A8" s="383"/>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191"/>
      <c r="AC8" s="308" t="s">
        <v>309</v>
      </c>
      <c r="AD8" s="309"/>
      <c r="AE8" s="309"/>
      <c r="AF8" s="309"/>
      <c r="AG8" s="309"/>
      <c r="AH8" s="309"/>
      <c r="AI8" s="309"/>
      <c r="AJ8" s="309"/>
      <c r="AK8" s="309"/>
      <c r="AL8" s="309"/>
      <c r="AM8" s="310"/>
      <c r="AN8" s="199" t="s">
        <v>310</v>
      </c>
      <c r="AO8" s="200"/>
      <c r="AP8" s="200"/>
      <c r="AQ8" s="200"/>
      <c r="AR8" s="200"/>
      <c r="AS8" s="200"/>
      <c r="AT8" s="200"/>
      <c r="AU8" s="200"/>
      <c r="AV8" s="200"/>
      <c r="AW8" s="200"/>
      <c r="AX8" s="200"/>
      <c r="AY8" s="200"/>
      <c r="AZ8" s="386" t="str">
        <f>IF('入力シート(高齢者用）'!$D9="","",'入力シート(高齢者用）'!D9)</f>
        <v/>
      </c>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c r="CD8" s="295"/>
      <c r="CE8" s="295"/>
      <c r="CF8" s="295"/>
      <c r="CG8" s="295"/>
      <c r="CH8" s="295"/>
      <c r="CI8" s="295"/>
      <c r="CJ8" s="295"/>
      <c r="CK8" s="295"/>
      <c r="CL8" s="295"/>
      <c r="CM8" s="296"/>
    </row>
    <row r="9" spans="1:91" s="75" customFormat="1" ht="18.75" customHeight="1" x14ac:dyDescent="0.15">
      <c r="A9" s="383"/>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191"/>
      <c r="AC9" s="314"/>
      <c r="AD9" s="315"/>
      <c r="AE9" s="315"/>
      <c r="AF9" s="315"/>
      <c r="AG9" s="315"/>
      <c r="AH9" s="315"/>
      <c r="AI9" s="315"/>
      <c r="AJ9" s="315"/>
      <c r="AK9" s="315"/>
      <c r="AL9" s="315"/>
      <c r="AM9" s="316"/>
      <c r="AN9" s="199" t="s">
        <v>311</v>
      </c>
      <c r="AO9" s="200"/>
      <c r="AP9" s="200"/>
      <c r="AQ9" s="200"/>
      <c r="AR9" s="200"/>
      <c r="AS9" s="200"/>
      <c r="AT9" s="200"/>
      <c r="AU9" s="200"/>
      <c r="AV9" s="200"/>
      <c r="AW9" s="200"/>
      <c r="AX9" s="200"/>
      <c r="AY9" s="200"/>
      <c r="AZ9" s="381" t="s">
        <v>427</v>
      </c>
      <c r="BA9" s="298"/>
      <c r="BB9" s="298"/>
      <c r="BC9" s="355" t="str">
        <f>IF('入力シート(高齢者用）'!$D10="","",'入力シート(高齢者用）'!D10)</f>
        <v/>
      </c>
      <c r="BD9" s="355"/>
      <c r="BE9" s="355"/>
      <c r="BF9" s="355"/>
      <c r="BG9" s="355"/>
      <c r="BH9" s="355"/>
      <c r="BI9" s="355"/>
      <c r="BJ9" s="355"/>
      <c r="BK9" s="355"/>
      <c r="BL9" s="355"/>
      <c r="BM9" s="355"/>
      <c r="BN9" s="355"/>
      <c r="BO9" s="355" t="str">
        <f>IF('入力シート(高齢者用）'!$D11="","",'入力シート(高齢者用）'!D11)</f>
        <v/>
      </c>
      <c r="BP9" s="355"/>
      <c r="BQ9" s="355"/>
      <c r="BR9" s="355"/>
      <c r="BS9" s="355"/>
      <c r="BT9" s="355"/>
      <c r="BU9" s="355"/>
      <c r="BV9" s="355"/>
      <c r="BW9" s="355"/>
      <c r="BX9" s="355"/>
      <c r="BY9" s="355"/>
      <c r="BZ9" s="355"/>
      <c r="CA9" s="355"/>
      <c r="CB9" s="355"/>
      <c r="CC9" s="355"/>
      <c r="CD9" s="355"/>
      <c r="CE9" s="355"/>
      <c r="CF9" s="355"/>
      <c r="CG9" s="355"/>
      <c r="CH9" s="355"/>
      <c r="CI9" s="355"/>
      <c r="CJ9" s="355"/>
      <c r="CK9" s="355"/>
      <c r="CL9" s="355"/>
      <c r="CM9" s="356"/>
    </row>
    <row r="10" spans="1:91" s="75" customFormat="1" ht="18.75" customHeight="1" x14ac:dyDescent="0.15">
      <c r="A10" s="383"/>
      <c r="B10" s="383"/>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191"/>
      <c r="AC10" s="199" t="s">
        <v>200</v>
      </c>
      <c r="AD10" s="200"/>
      <c r="AE10" s="200"/>
      <c r="AF10" s="200"/>
      <c r="AG10" s="200"/>
      <c r="AH10" s="200"/>
      <c r="AI10" s="200"/>
      <c r="AJ10" s="200"/>
      <c r="AK10" s="200"/>
      <c r="AL10" s="200"/>
      <c r="AM10" s="200"/>
      <c r="AN10" s="385" t="s">
        <v>312</v>
      </c>
      <c r="AO10" s="273"/>
      <c r="AP10" s="273"/>
      <c r="AQ10" s="273"/>
      <c r="AR10" s="273"/>
      <c r="AS10" s="273"/>
      <c r="AT10" s="273"/>
      <c r="AU10" s="273"/>
      <c r="AV10" s="387" t="str">
        <f>IF('入力シート(高齢者用）'!$D12="","",'入力シート(高齢者用）'!D12)</f>
        <v/>
      </c>
      <c r="AW10" s="387"/>
      <c r="AX10" s="387"/>
      <c r="AY10" s="387"/>
      <c r="AZ10" s="387"/>
      <c r="BA10" s="387"/>
      <c r="BB10" s="387"/>
      <c r="BC10" s="387"/>
      <c r="BD10" s="387"/>
      <c r="BE10" s="387"/>
      <c r="BF10" s="387"/>
      <c r="BG10" s="387"/>
      <c r="BH10" s="387"/>
      <c r="BI10" s="387"/>
      <c r="BJ10" s="387"/>
      <c r="BK10" s="387"/>
      <c r="BL10" s="273" t="s">
        <v>313</v>
      </c>
      <c r="BM10" s="273"/>
      <c r="BN10" s="273"/>
      <c r="BO10" s="273"/>
      <c r="BP10" s="273"/>
      <c r="BQ10" s="273"/>
      <c r="BR10" s="387" t="str">
        <f>IF('入力シート(高齢者用）'!$D13="","",'入力シート(高齢者用）'!D13)</f>
        <v/>
      </c>
      <c r="BS10" s="387"/>
      <c r="BT10" s="387"/>
      <c r="BU10" s="387"/>
      <c r="BV10" s="387"/>
      <c r="BW10" s="387"/>
      <c r="BX10" s="387"/>
      <c r="BY10" s="387"/>
      <c r="BZ10" s="387"/>
      <c r="CA10" s="387"/>
      <c r="CB10" s="387"/>
      <c r="CC10" s="387"/>
      <c r="CD10" s="387"/>
      <c r="CE10" s="387"/>
      <c r="CF10" s="387"/>
      <c r="CG10" s="387"/>
      <c r="CH10" s="387"/>
      <c r="CI10" s="387"/>
      <c r="CJ10" s="387"/>
      <c r="CK10" s="387"/>
      <c r="CL10" s="387"/>
      <c r="CM10" s="388"/>
    </row>
    <row r="11" spans="1:91" s="75" customFormat="1" ht="15.75" customHeight="1" x14ac:dyDescent="0.15">
      <c r="A11" s="358" t="s">
        <v>506</v>
      </c>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8"/>
      <c r="BH11" s="358"/>
      <c r="BI11" s="358"/>
      <c r="BJ11" s="358"/>
      <c r="BK11" s="358"/>
      <c r="BL11" s="358"/>
      <c r="BM11" s="358"/>
      <c r="BN11" s="358"/>
      <c r="BO11" s="358"/>
      <c r="BP11" s="358"/>
      <c r="BQ11" s="358"/>
      <c r="BR11" s="358"/>
      <c r="BS11" s="358"/>
      <c r="BT11" s="358"/>
      <c r="BU11" s="358"/>
      <c r="BV11" s="358"/>
      <c r="BW11" s="358"/>
      <c r="BX11" s="358"/>
      <c r="BY11" s="358"/>
      <c r="BZ11" s="358"/>
      <c r="CA11" s="358"/>
      <c r="CB11" s="358"/>
      <c r="CC11" s="358"/>
      <c r="CD11" s="358"/>
      <c r="CE11" s="358"/>
      <c r="CF11" s="358"/>
      <c r="CG11" s="358"/>
      <c r="CH11" s="358"/>
      <c r="CI11" s="358"/>
      <c r="CJ11" s="358"/>
      <c r="CK11" s="358"/>
      <c r="CL11" s="358"/>
      <c r="CM11" s="358"/>
    </row>
    <row r="12" spans="1:91" s="75" customFormat="1" ht="15" customHeight="1" x14ac:dyDescent="0.15">
      <c r="A12" s="359" t="s">
        <v>314</v>
      </c>
      <c r="B12" s="360"/>
      <c r="C12" s="360"/>
      <c r="D12" s="360"/>
      <c r="E12" s="361"/>
      <c r="F12" s="137">
        <f>IF('入力シート(高齢者用）'!$D14="介護老人保健施設","①",1)</f>
        <v>1</v>
      </c>
      <c r="G12" s="138"/>
      <c r="H12" s="139" t="s">
        <v>463</v>
      </c>
      <c r="I12" s="139"/>
      <c r="J12" s="139"/>
      <c r="K12" s="139"/>
      <c r="L12" s="139"/>
      <c r="M12" s="139"/>
      <c r="N12" s="139"/>
      <c r="O12" s="139"/>
      <c r="P12" s="139"/>
      <c r="Q12" s="139"/>
      <c r="R12" s="139"/>
      <c r="S12" s="139"/>
      <c r="T12" s="139"/>
      <c r="U12" s="139"/>
      <c r="V12" s="139"/>
      <c r="W12" s="138">
        <f>IF('入力シート(高齢者用）'!$D14="介護医療院","②",2)</f>
        <v>2</v>
      </c>
      <c r="X12" s="138"/>
      <c r="Y12" s="139" t="s">
        <v>464</v>
      </c>
      <c r="Z12" s="139"/>
      <c r="AA12" s="139"/>
      <c r="AB12" s="139"/>
      <c r="AC12" s="139"/>
      <c r="AD12" s="139"/>
      <c r="AE12" s="139"/>
      <c r="AF12" s="139"/>
      <c r="AG12" s="139"/>
      <c r="AH12" s="139"/>
      <c r="AI12" s="147">
        <f>IF('入力シート(高齢者用）'!$D14="老人福祉施設","③",3)</f>
        <v>3</v>
      </c>
      <c r="AJ12" s="147"/>
      <c r="AK12" s="139" t="s">
        <v>465</v>
      </c>
      <c r="AL12" s="139"/>
      <c r="AM12" s="139"/>
      <c r="AN12" s="139"/>
      <c r="AO12" s="139"/>
      <c r="AP12" s="139"/>
      <c r="AQ12" s="139"/>
      <c r="AR12" s="139"/>
      <c r="AS12" s="139"/>
      <c r="AT12" s="139"/>
      <c r="AU12" s="139"/>
      <c r="AV12" s="139"/>
      <c r="AW12" s="139"/>
      <c r="AX12" s="139"/>
      <c r="AY12" s="139"/>
      <c r="AZ12" s="139"/>
      <c r="BA12" s="139"/>
      <c r="BB12" s="346" t="s">
        <v>315</v>
      </c>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6"/>
      <c r="CA12" s="204" t="str">
        <f>IF('入力シート(高齢者用）'!$D15="有"," ①有　2 無",IF('入力シート(高齢者用）'!$D15="無"," 1 有　②無"," 1 有　　2 無"))</f>
        <v xml:space="preserve"> 1 有　　2 無</v>
      </c>
      <c r="CB12" s="139"/>
      <c r="CC12" s="139"/>
      <c r="CD12" s="139"/>
      <c r="CE12" s="139"/>
      <c r="CF12" s="139"/>
      <c r="CG12" s="139"/>
      <c r="CH12" s="139"/>
      <c r="CI12" s="139"/>
      <c r="CJ12" s="139"/>
      <c r="CK12" s="139"/>
      <c r="CL12" s="139"/>
      <c r="CM12" s="143"/>
    </row>
    <row r="13" spans="1:91" s="75" customFormat="1" ht="15" customHeight="1" x14ac:dyDescent="0.15">
      <c r="A13" s="362"/>
      <c r="B13" s="363"/>
      <c r="C13" s="363"/>
      <c r="D13" s="363"/>
      <c r="E13" s="364"/>
      <c r="F13" s="192">
        <f>IF('入力シート(高齢者用）'!$D14="社会福祉施設","④",4)</f>
        <v>4</v>
      </c>
      <c r="G13" s="193"/>
      <c r="H13" s="358" t="s">
        <v>466</v>
      </c>
      <c r="I13" s="358"/>
      <c r="J13" s="358"/>
      <c r="K13" s="358"/>
      <c r="L13" s="358"/>
      <c r="M13" s="358"/>
      <c r="N13" s="358"/>
      <c r="O13" s="358"/>
      <c r="P13" s="358"/>
      <c r="Q13" s="358"/>
      <c r="R13" s="358"/>
      <c r="S13" s="358"/>
      <c r="T13" s="358"/>
      <c r="U13" s="358"/>
      <c r="V13" s="358"/>
      <c r="W13" s="193">
        <f>IF('入力シート(高齢者用）'!$D14="その他（有料老人ホーム等）","⑤",5)</f>
        <v>5</v>
      </c>
      <c r="X13" s="193"/>
      <c r="Y13" s="358" t="s">
        <v>467</v>
      </c>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71"/>
      <c r="BB13" s="367"/>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9"/>
      <c r="CA13" s="370"/>
      <c r="CB13" s="358"/>
      <c r="CC13" s="358"/>
      <c r="CD13" s="358"/>
      <c r="CE13" s="358"/>
      <c r="CF13" s="358"/>
      <c r="CG13" s="358"/>
      <c r="CH13" s="358"/>
      <c r="CI13" s="358"/>
      <c r="CJ13" s="358"/>
      <c r="CK13" s="358"/>
      <c r="CL13" s="358"/>
      <c r="CM13" s="371"/>
    </row>
    <row r="14" spans="1:91" s="76" customFormat="1" ht="15" customHeight="1" x14ac:dyDescent="0.15">
      <c r="A14" s="204" t="s">
        <v>68</v>
      </c>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43"/>
      <c r="AA14" s="144" t="str">
        <f>IF('入力シート(高齢者用）'!$D17="有"," ① 利用者の生活の質(QOL)の向上を目指す　",IF('入力シート(高齢者用）'!$D17="無"," 1 利用者の生活の質(QOL)の向上を目指す　"," 1 利用者の生活の質(QOL)の向上を目指す　"))</f>
        <v xml:space="preserve"> 1 利用者の生活の質(QOL)の向上を目指す　</v>
      </c>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39" t="str">
        <f>IF('入力シート(高齢者用）'!$D18="有"," ② 生活習慣病の予防及び重症化　",IF('入力シート(高齢者用）'!$D18="無","2 生活習慣病の予防及び重症化　","2 生活習慣病の予防及び重症化"))</f>
        <v>2 生活習慣病の予防及び重症化</v>
      </c>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43"/>
    </row>
    <row r="15" spans="1:91" s="75" customFormat="1" ht="15" customHeight="1" x14ac:dyDescent="0.15">
      <c r="A15" s="77"/>
      <c r="B15" s="358" t="str">
        <f>IF('入力シート(高齢者用）'!$D16="有","①有　　　　2無",IF('入力シート(高齢者用）'!$D16="無","1有　　　　②無","1有　　　　2無"))</f>
        <v>1有　　　　2無</v>
      </c>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71"/>
      <c r="AA15" s="192" t="s">
        <v>432</v>
      </c>
      <c r="AB15" s="193"/>
      <c r="AC15" s="193"/>
      <c r="AD15" s="193"/>
      <c r="AE15" s="193"/>
      <c r="AF15" s="193"/>
      <c r="AG15" s="193"/>
      <c r="AH15" s="193"/>
      <c r="AI15" s="193"/>
      <c r="AJ15" s="193"/>
      <c r="AK15" s="193"/>
      <c r="AL15" s="358" t="str">
        <f>IF('入力シート(高齢者用）'!$D19="有"," ③ 望ましい食生活を体験する",IF('入力シート(高齢者用）'!$D19="無","3 望ましい食生活を体験する　","3 望ましい食生活を体験する"))</f>
        <v>3 望ましい食生活を体験する</v>
      </c>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193">
        <f>IF('入力シート(高齢者用）'!$D20="",4,"④")</f>
        <v>4</v>
      </c>
      <c r="BN15" s="193"/>
      <c r="BO15" s="193" t="s">
        <v>433</v>
      </c>
      <c r="BP15" s="193"/>
      <c r="BQ15" s="193"/>
      <c r="BR15" s="193"/>
      <c r="BS15" s="193"/>
      <c r="BT15" s="193"/>
      <c r="BU15" s="193"/>
      <c r="BV15" s="193"/>
      <c r="BW15" s="193" t="str">
        <f>IF('入力シート(高齢者用）'!$D20="","",'入力シート(高齢者用）'!D20)</f>
        <v/>
      </c>
      <c r="BX15" s="193"/>
      <c r="BY15" s="193"/>
      <c r="BZ15" s="193"/>
      <c r="CA15" s="193"/>
      <c r="CB15" s="193"/>
      <c r="CC15" s="193"/>
      <c r="CD15" s="193"/>
      <c r="CE15" s="193"/>
      <c r="CF15" s="193"/>
      <c r="CG15" s="193"/>
      <c r="CH15" s="193"/>
      <c r="CI15" s="193"/>
      <c r="CJ15" s="193"/>
      <c r="CK15" s="193"/>
      <c r="CL15" s="193" t="s">
        <v>316</v>
      </c>
      <c r="CM15" s="194"/>
    </row>
    <row r="16" spans="1:91" s="76" customFormat="1" ht="15.75" customHeight="1" x14ac:dyDescent="0.15">
      <c r="A16" s="346" t="s">
        <v>317</v>
      </c>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8"/>
      <c r="AA16" s="308" t="s">
        <v>58</v>
      </c>
      <c r="AB16" s="309"/>
      <c r="AC16" s="309"/>
      <c r="AD16" s="309"/>
      <c r="AE16" s="309"/>
      <c r="AF16" s="309"/>
      <c r="AG16" s="309"/>
      <c r="AH16" s="309"/>
      <c r="AI16" s="310"/>
      <c r="AJ16" s="126">
        <f>IF('入力シート(高齢者用）'!$D21="栄養部","①",1)</f>
        <v>1</v>
      </c>
      <c r="AK16" s="127"/>
      <c r="AL16" s="129" t="s">
        <v>490</v>
      </c>
      <c r="AM16" s="129"/>
      <c r="AN16" s="129"/>
      <c r="AO16" s="129"/>
      <c r="AP16" s="129"/>
      <c r="AQ16" s="129"/>
      <c r="AR16" s="129"/>
      <c r="AS16" s="127">
        <f>IF('入力シート(高齢者用）'!$D21="診療部","②",2)</f>
        <v>2</v>
      </c>
      <c r="AT16" s="127"/>
      <c r="AU16" s="129" t="s">
        <v>491</v>
      </c>
      <c r="AV16" s="129"/>
      <c r="AW16" s="129"/>
      <c r="AX16" s="129"/>
      <c r="AY16" s="129"/>
      <c r="AZ16" s="129"/>
      <c r="BA16" s="129"/>
      <c r="BB16" s="129">
        <f>IF('入力シート(高齢者用）'!$D21="事務部","③",3)</f>
        <v>3</v>
      </c>
      <c r="BC16" s="129"/>
      <c r="BD16" s="129" t="s">
        <v>492</v>
      </c>
      <c r="BE16" s="129"/>
      <c r="BF16" s="129"/>
      <c r="BG16" s="129"/>
      <c r="BH16" s="129"/>
      <c r="BI16" s="129"/>
      <c r="BJ16" s="129"/>
      <c r="BK16" s="129"/>
      <c r="BL16" s="129"/>
      <c r="BM16" s="166">
        <f>IF('入力シート(高齢者用）'!$D21="その他","④",4)</f>
        <v>4</v>
      </c>
      <c r="BN16" s="166"/>
      <c r="BO16" s="166" t="s">
        <v>499</v>
      </c>
      <c r="BP16" s="166"/>
      <c r="BQ16" s="166"/>
      <c r="BR16" s="166"/>
      <c r="BS16" s="166"/>
      <c r="BT16" s="166"/>
      <c r="BU16" s="166"/>
      <c r="BV16" s="166"/>
      <c r="BW16" s="127" t="str">
        <f>IF('入力シート(高齢者用）'!$D22="","",'入力シート(高齢者用）'!D22)</f>
        <v/>
      </c>
      <c r="BX16" s="127"/>
      <c r="BY16" s="127"/>
      <c r="BZ16" s="127"/>
      <c r="CA16" s="127"/>
      <c r="CB16" s="127"/>
      <c r="CC16" s="127"/>
      <c r="CD16" s="127"/>
      <c r="CE16" s="127"/>
      <c r="CF16" s="127"/>
      <c r="CG16" s="127"/>
      <c r="CH16" s="127"/>
      <c r="CI16" s="127"/>
      <c r="CJ16" s="127"/>
      <c r="CK16" s="127"/>
      <c r="CL16" s="127" t="s">
        <v>316</v>
      </c>
      <c r="CM16" s="128"/>
    </row>
    <row r="17" spans="1:106" s="76" customFormat="1" ht="15.75" customHeight="1" x14ac:dyDescent="0.15">
      <c r="A17" s="349"/>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1"/>
      <c r="AA17" s="311"/>
      <c r="AB17" s="312"/>
      <c r="AC17" s="312"/>
      <c r="AD17" s="312"/>
      <c r="AE17" s="312"/>
      <c r="AF17" s="312"/>
      <c r="AG17" s="312"/>
      <c r="AH17" s="312"/>
      <c r="AI17" s="313"/>
      <c r="AJ17" s="308" t="s">
        <v>57</v>
      </c>
      <c r="AK17" s="309"/>
      <c r="AL17" s="309"/>
      <c r="AM17" s="309"/>
      <c r="AN17" s="309"/>
      <c r="AO17" s="309"/>
      <c r="AP17" s="309"/>
      <c r="AQ17" s="310"/>
      <c r="AR17" s="126" t="s">
        <v>49</v>
      </c>
      <c r="AS17" s="127"/>
      <c r="AT17" s="127"/>
      <c r="AU17" s="127"/>
      <c r="AV17" s="127"/>
      <c r="AW17" s="127"/>
      <c r="AX17" s="127" t="str">
        <f>IF('入力シート(高齢者用）'!$D23="","",'入力シート(高齢者用）'!D23)</f>
        <v/>
      </c>
      <c r="AY17" s="127"/>
      <c r="AZ17" s="127"/>
      <c r="BA17" s="127"/>
      <c r="BB17" s="127"/>
      <c r="BC17" s="127"/>
      <c r="BD17" s="127"/>
      <c r="BE17" s="127"/>
      <c r="BF17" s="127"/>
      <c r="BG17" s="127"/>
      <c r="BH17" s="127"/>
      <c r="BI17" s="127"/>
      <c r="BJ17" s="127"/>
      <c r="BK17" s="127"/>
      <c r="BL17" s="127" t="s">
        <v>318</v>
      </c>
      <c r="BM17" s="127"/>
      <c r="BN17" s="127"/>
      <c r="BO17" s="127"/>
      <c r="BP17" s="127"/>
      <c r="BQ17" s="127"/>
      <c r="BR17" s="127" t="str">
        <f>IF('入力シート(高齢者用）'!$D24="","",'入力シート(高齢者用）'!D24)</f>
        <v/>
      </c>
      <c r="BS17" s="127"/>
      <c r="BT17" s="127"/>
      <c r="BU17" s="127"/>
      <c r="BV17" s="127"/>
      <c r="BW17" s="127"/>
      <c r="BX17" s="127"/>
      <c r="BY17" s="127"/>
      <c r="BZ17" s="127"/>
      <c r="CA17" s="127"/>
      <c r="CB17" s="127"/>
      <c r="CC17" s="127"/>
      <c r="CD17" s="127"/>
      <c r="CE17" s="127"/>
      <c r="CF17" s="127"/>
      <c r="CG17" s="127"/>
      <c r="CH17" s="127"/>
      <c r="CI17" s="127"/>
      <c r="CJ17" s="127"/>
      <c r="CK17" s="127"/>
      <c r="CL17" s="127"/>
      <c r="CM17" s="128"/>
    </row>
    <row r="18" spans="1:106" s="76" customFormat="1" ht="15.75" customHeight="1" x14ac:dyDescent="0.15">
      <c r="A18" s="349"/>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1"/>
      <c r="AA18" s="314"/>
      <c r="AB18" s="315"/>
      <c r="AC18" s="315"/>
      <c r="AD18" s="315"/>
      <c r="AE18" s="315"/>
      <c r="AF18" s="315"/>
      <c r="AG18" s="315"/>
      <c r="AH18" s="315"/>
      <c r="AI18" s="316"/>
      <c r="AJ18" s="314"/>
      <c r="AK18" s="315"/>
      <c r="AL18" s="315"/>
      <c r="AM18" s="315"/>
      <c r="AN18" s="315"/>
      <c r="AO18" s="315"/>
      <c r="AP18" s="315"/>
      <c r="AQ18" s="316"/>
      <c r="AR18" s="126" t="s">
        <v>319</v>
      </c>
      <c r="AS18" s="127"/>
      <c r="AT18" s="127"/>
      <c r="AU18" s="127"/>
      <c r="AV18" s="127"/>
      <c r="AW18" s="127"/>
      <c r="AX18" s="127" t="str">
        <f>IF('入力シート(高齢者用）'!$D25="","",'入力シート(高齢者用）'!D25)</f>
        <v/>
      </c>
      <c r="AY18" s="127"/>
      <c r="AZ18" s="127"/>
      <c r="BA18" s="127"/>
      <c r="BB18" s="127"/>
      <c r="BC18" s="127"/>
      <c r="BD18" s="127"/>
      <c r="BE18" s="127"/>
      <c r="BF18" s="127"/>
      <c r="BG18" s="127"/>
      <c r="BH18" s="127"/>
      <c r="BI18" s="127"/>
      <c r="BJ18" s="127"/>
      <c r="BK18" s="128"/>
      <c r="BL18" s="127" t="s">
        <v>320</v>
      </c>
      <c r="BM18" s="127"/>
      <c r="BN18" s="127"/>
      <c r="BO18" s="127"/>
      <c r="BP18" s="127"/>
      <c r="BQ18" s="127"/>
      <c r="BR18" s="127" t="str">
        <f>IF('入力シート(高齢者用）'!$D26="","",'入力シート(高齢者用）'!D26)</f>
        <v/>
      </c>
      <c r="BS18" s="127"/>
      <c r="BT18" s="127"/>
      <c r="BU18" s="127"/>
      <c r="BV18" s="127"/>
      <c r="BW18" s="127"/>
      <c r="BX18" s="127"/>
      <c r="BY18" s="127"/>
      <c r="BZ18" s="127"/>
      <c r="CA18" s="127"/>
      <c r="CB18" s="127"/>
      <c r="CC18" s="127"/>
      <c r="CD18" s="127"/>
      <c r="CE18" s="127"/>
      <c r="CF18" s="127"/>
      <c r="CG18" s="127"/>
      <c r="CH18" s="127"/>
      <c r="CI18" s="127"/>
      <c r="CJ18" s="127"/>
      <c r="CK18" s="127"/>
      <c r="CL18" s="127"/>
      <c r="CM18" s="128"/>
    </row>
    <row r="19" spans="1:106" s="76" customFormat="1" ht="15.75" customHeight="1" x14ac:dyDescent="0.15">
      <c r="A19" s="352"/>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4"/>
      <c r="AA19" s="229" t="s">
        <v>59</v>
      </c>
      <c r="AB19" s="121"/>
      <c r="AC19" s="121"/>
      <c r="AD19" s="121"/>
      <c r="AE19" s="121"/>
      <c r="AF19" s="121"/>
      <c r="AG19" s="121"/>
      <c r="AH19" s="121"/>
      <c r="AI19" s="122"/>
      <c r="AJ19" s="149" t="str">
        <f>IF('入力シート(高齢者用）'!$D27="有"," ① 有 　2 無",IF('入力シート(高齢者用）'!$D27="無"," 1 有 　② 無"," 1 有 　2 無"))</f>
        <v xml:space="preserve"> 1 有 　2 無</v>
      </c>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50"/>
    </row>
    <row r="20" spans="1:106" s="75" customFormat="1" ht="15.75" customHeight="1" x14ac:dyDescent="0.15">
      <c r="A20" s="213" t="s">
        <v>429</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5"/>
      <c r="AA20" s="357" t="s">
        <v>86</v>
      </c>
      <c r="AB20" s="139"/>
      <c r="AC20" s="139"/>
      <c r="AD20" s="139"/>
      <c r="AE20" s="139"/>
      <c r="AF20" s="139"/>
      <c r="AG20" s="139"/>
      <c r="AH20" s="139"/>
      <c r="AI20" s="139"/>
      <c r="AJ20" s="139"/>
      <c r="AK20" s="418" t="str">
        <f>IF('入力シート(高齢者用）'!$D29="年","年",IF('入力シート(高齢者用）'!$D29="月","月",("　年・　月")))</f>
        <v>　年・　月</v>
      </c>
      <c r="AL20" s="418"/>
      <c r="AM20" s="418"/>
      <c r="AN20" s="418"/>
      <c r="AO20" s="418"/>
      <c r="AP20" s="418"/>
      <c r="AQ20" s="418"/>
      <c r="AR20" s="418"/>
      <c r="AS20" s="418"/>
      <c r="AT20" s="418"/>
      <c r="AU20" s="418"/>
      <c r="AV20" s="138" t="s">
        <v>430</v>
      </c>
      <c r="AW20" s="138"/>
      <c r="AX20" s="172" t="str">
        <f>IF('入力シート(高齢者用）'!$D30="","",'入力シート(高齢者用）'!D30)</f>
        <v/>
      </c>
      <c r="AY20" s="172"/>
      <c r="AZ20" s="172"/>
      <c r="BA20" s="172"/>
      <c r="BB20" s="172"/>
      <c r="BC20" s="172"/>
      <c r="BD20" s="172"/>
      <c r="BE20" s="172"/>
      <c r="BF20" s="145" t="s">
        <v>321</v>
      </c>
      <c r="BG20" s="145"/>
      <c r="BH20" s="145"/>
      <c r="BI20" s="145"/>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373"/>
      <c r="CN20" s="76"/>
      <c r="CO20" s="76"/>
      <c r="CP20" s="76"/>
      <c r="CQ20" s="76"/>
      <c r="CR20" s="154"/>
      <c r="CS20" s="154"/>
      <c r="CT20" s="154"/>
      <c r="CU20" s="154"/>
      <c r="CV20" s="154"/>
      <c r="CW20" s="154"/>
      <c r="CX20" s="154"/>
      <c r="CY20" s="154"/>
      <c r="CZ20" s="154"/>
      <c r="DA20" s="154"/>
      <c r="DB20" s="154"/>
    </row>
    <row r="21" spans="1:106" s="75" customFormat="1" ht="15.75" customHeight="1" x14ac:dyDescent="0.15">
      <c r="A21" s="392"/>
      <c r="B21" s="393"/>
      <c r="C21" s="393"/>
      <c r="D21" s="393"/>
      <c r="E21" s="393"/>
      <c r="F21" s="393"/>
      <c r="G21" s="393"/>
      <c r="H21" s="393"/>
      <c r="I21" s="393"/>
      <c r="J21" s="393"/>
      <c r="K21" s="393"/>
      <c r="L21" s="393"/>
      <c r="M21" s="393"/>
      <c r="N21" s="393"/>
      <c r="O21" s="393"/>
      <c r="P21" s="393"/>
      <c r="Q21" s="393"/>
      <c r="R21" s="393"/>
      <c r="S21" s="393"/>
      <c r="T21" s="393"/>
      <c r="U21" s="393"/>
      <c r="V21" s="393"/>
      <c r="W21" s="393"/>
      <c r="X21" s="393"/>
      <c r="Y21" s="393"/>
      <c r="Z21" s="394"/>
      <c r="AA21" s="397" t="s">
        <v>322</v>
      </c>
      <c r="AB21" s="382"/>
      <c r="AC21" s="382"/>
      <c r="AD21" s="382"/>
      <c r="AE21" s="382"/>
      <c r="AF21" s="382"/>
      <c r="AG21" s="382"/>
      <c r="AH21" s="382"/>
      <c r="AI21" s="382"/>
      <c r="AJ21" s="382"/>
      <c r="AK21" s="147">
        <f>IF('入力シート(高齢者用）'!$D31="有","①",1)</f>
        <v>1</v>
      </c>
      <c r="AL21" s="147"/>
      <c r="AM21" s="382" t="s">
        <v>4</v>
      </c>
      <c r="AN21" s="382"/>
      <c r="AO21" s="382"/>
      <c r="AP21" s="382"/>
      <c r="AQ21" s="382"/>
      <c r="AR21" s="382"/>
      <c r="AS21" s="147">
        <f>IF('入力シート(高齢者用）'!$D32="有","②",2)</f>
        <v>2</v>
      </c>
      <c r="AT21" s="147"/>
      <c r="AU21" s="382" t="s">
        <v>71</v>
      </c>
      <c r="AV21" s="382"/>
      <c r="AW21" s="382"/>
      <c r="AX21" s="382"/>
      <c r="AY21" s="382"/>
      <c r="AZ21" s="382"/>
      <c r="BA21" s="382"/>
      <c r="BB21" s="382"/>
      <c r="BC21" s="382"/>
      <c r="BD21" s="382"/>
      <c r="BE21" s="147">
        <f>IF('入力シート(高齢者用）'!$D33="有","③",3)</f>
        <v>3</v>
      </c>
      <c r="BF21" s="147"/>
      <c r="BG21" s="382" t="s">
        <v>323</v>
      </c>
      <c r="BH21" s="382"/>
      <c r="BI21" s="382"/>
      <c r="BJ21" s="382"/>
      <c r="BK21" s="382"/>
      <c r="BL21" s="382"/>
      <c r="BM21" s="382"/>
      <c r="BN21" s="382"/>
      <c r="BO21" s="382"/>
      <c r="BP21" s="382"/>
      <c r="BQ21" s="382"/>
      <c r="BR21" s="382"/>
      <c r="BS21" s="382"/>
      <c r="BT21" s="382"/>
      <c r="BU21" s="382"/>
      <c r="BV21" s="382"/>
      <c r="BW21" s="382"/>
      <c r="BX21" s="147">
        <f>IF('入力シート(高齢者用）'!$D34="有","④",4)</f>
        <v>4</v>
      </c>
      <c r="BY21" s="147"/>
      <c r="BZ21" s="382" t="s">
        <v>324</v>
      </c>
      <c r="CA21" s="382"/>
      <c r="CB21" s="382"/>
      <c r="CC21" s="382"/>
      <c r="CD21" s="382"/>
      <c r="CE21" s="382"/>
      <c r="CF21" s="382"/>
      <c r="CG21" s="382"/>
      <c r="CH21" s="382"/>
      <c r="CI21" s="382"/>
      <c r="CJ21" s="382"/>
      <c r="CK21" s="382"/>
      <c r="CL21" s="382"/>
      <c r="CM21" s="377"/>
    </row>
    <row r="22" spans="1:106" s="75" customFormat="1" ht="15.75" customHeight="1" x14ac:dyDescent="0.15">
      <c r="A22" s="392"/>
      <c r="B22" s="393"/>
      <c r="C22" s="393"/>
      <c r="D22" s="393"/>
      <c r="E22" s="393"/>
      <c r="F22" s="393"/>
      <c r="G22" s="393"/>
      <c r="H22" s="393"/>
      <c r="I22" s="393"/>
      <c r="J22" s="393"/>
      <c r="K22" s="393"/>
      <c r="L22" s="393"/>
      <c r="M22" s="393"/>
      <c r="N22" s="393"/>
      <c r="O22" s="393"/>
      <c r="P22" s="393"/>
      <c r="Q22" s="393"/>
      <c r="R22" s="393"/>
      <c r="S22" s="393"/>
      <c r="T22" s="393"/>
      <c r="U22" s="393"/>
      <c r="V22" s="393"/>
      <c r="W22" s="393"/>
      <c r="X22" s="393"/>
      <c r="Y22" s="393"/>
      <c r="Z22" s="394"/>
      <c r="AA22" s="190"/>
      <c r="AB22" s="147"/>
      <c r="AC22" s="147"/>
      <c r="AD22" s="147"/>
      <c r="AE22" s="147"/>
      <c r="AF22" s="147"/>
      <c r="AG22" s="147"/>
      <c r="AH22" s="147"/>
      <c r="AI22" s="147"/>
      <c r="AJ22" s="147"/>
      <c r="AK22" s="147">
        <f>IF('入力シート(高齢者用）'!$D35="有","⑤",5)</f>
        <v>5</v>
      </c>
      <c r="AL22" s="147"/>
      <c r="AM22" s="382" t="s">
        <v>72</v>
      </c>
      <c r="AN22" s="382"/>
      <c r="AO22" s="382"/>
      <c r="AP22" s="382"/>
      <c r="AQ22" s="382"/>
      <c r="AR22" s="382"/>
      <c r="AS22" s="147">
        <f>IF('入力シート(高齢者用）'!$D36="有","⑥",6)</f>
        <v>6</v>
      </c>
      <c r="AT22" s="147"/>
      <c r="AU22" s="382" t="s">
        <v>73</v>
      </c>
      <c r="AV22" s="382"/>
      <c r="AW22" s="382"/>
      <c r="AX22" s="382"/>
      <c r="AY22" s="382"/>
      <c r="AZ22" s="382"/>
      <c r="BA22" s="382"/>
      <c r="BB22" s="382"/>
      <c r="BC22" s="382"/>
      <c r="BD22" s="382"/>
      <c r="BE22" s="147">
        <f>IF('入力シート(高齢者用）'!$D37="",7,"⑦")</f>
        <v>7</v>
      </c>
      <c r="BF22" s="147"/>
      <c r="BG22" s="147" t="s">
        <v>63</v>
      </c>
      <c r="BH22" s="147"/>
      <c r="BI22" s="147"/>
      <c r="BJ22" s="147"/>
      <c r="BK22" s="147"/>
      <c r="BL22" s="147"/>
      <c r="BM22" s="147"/>
      <c r="BN22" s="372" t="s">
        <v>325</v>
      </c>
      <c r="BO22" s="372"/>
      <c r="BP22" s="147" t="str">
        <f>IF('入力シート(高齢者用）'!$D37="","",'入力シート(高齢者用）'!D37)</f>
        <v/>
      </c>
      <c r="BQ22" s="147"/>
      <c r="BR22" s="147"/>
      <c r="BS22" s="147"/>
      <c r="BT22" s="147"/>
      <c r="BU22" s="147"/>
      <c r="BV22" s="382" t="s">
        <v>326</v>
      </c>
      <c r="BW22" s="382"/>
      <c r="BX22" s="358" t="s">
        <v>41</v>
      </c>
      <c r="BY22" s="358"/>
      <c r="BZ22" s="358"/>
      <c r="CA22" s="358"/>
      <c r="CB22" s="193" t="str">
        <f>IF('入力シート(高齢者用）'!$D38="","",'入力シート(高齢者用）'!D38)</f>
        <v/>
      </c>
      <c r="CC22" s="193"/>
      <c r="CD22" s="193"/>
      <c r="CE22" s="193"/>
      <c r="CF22" s="193"/>
      <c r="CG22" s="193"/>
      <c r="CH22" s="193"/>
      <c r="CI22" s="193"/>
      <c r="CJ22" s="382" t="s">
        <v>39</v>
      </c>
      <c r="CK22" s="382"/>
      <c r="CL22" s="382"/>
      <c r="CM22" s="377"/>
    </row>
    <row r="23" spans="1:106" s="75" customFormat="1" ht="15.75" customHeight="1" x14ac:dyDescent="0.15">
      <c r="A23" s="392"/>
      <c r="B23" s="393"/>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4"/>
      <c r="AA23" s="397" t="s">
        <v>327</v>
      </c>
      <c r="AB23" s="382"/>
      <c r="AC23" s="382"/>
      <c r="AD23" s="382"/>
      <c r="AE23" s="382"/>
      <c r="AF23" s="382"/>
      <c r="AG23" s="382"/>
      <c r="AH23" s="382"/>
      <c r="AI23" s="382"/>
      <c r="AJ23" s="382"/>
      <c r="AK23" s="147">
        <f>IF('入力シート(高齢者用）'!$D39="有","①",1)</f>
        <v>1</v>
      </c>
      <c r="AL23" s="147"/>
      <c r="AM23" s="382" t="s">
        <v>104</v>
      </c>
      <c r="AN23" s="382"/>
      <c r="AO23" s="382"/>
      <c r="AP23" s="382"/>
      <c r="AQ23" s="382"/>
      <c r="AR23" s="382"/>
      <c r="AS23" s="382"/>
      <c r="AT23" s="382"/>
      <c r="AU23" s="382"/>
      <c r="AV23" s="382"/>
      <c r="AW23" s="382"/>
      <c r="AX23" s="382"/>
      <c r="AY23" s="382"/>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147"/>
      <c r="CB23" s="147"/>
      <c r="CC23" s="147"/>
      <c r="CD23" s="147"/>
      <c r="CE23" s="147"/>
      <c r="CF23" s="147"/>
      <c r="CG23" s="147"/>
      <c r="CH23" s="147"/>
      <c r="CI23" s="147"/>
      <c r="CJ23" s="147"/>
      <c r="CK23" s="147"/>
      <c r="CL23" s="147"/>
      <c r="CM23" s="191"/>
    </row>
    <row r="24" spans="1:106" s="75" customFormat="1" ht="15.75" customHeight="1" x14ac:dyDescent="0.15">
      <c r="A24" s="78"/>
      <c r="B24" s="382" t="str">
        <f>IF('入力シート(高齢者用）'!$D28="有","①有　　　　2無",IF('入力シート(高齢者用）'!$D28="無","1有　　　　②無","1有　　　　2無"))</f>
        <v>1有　　　　2無</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77"/>
      <c r="AA24" s="190"/>
      <c r="AB24" s="147"/>
      <c r="AC24" s="147"/>
      <c r="AD24" s="147"/>
      <c r="AE24" s="147"/>
      <c r="AF24" s="147"/>
      <c r="AG24" s="147"/>
      <c r="AH24" s="147"/>
      <c r="AI24" s="147"/>
      <c r="AJ24" s="147"/>
      <c r="AK24" s="147">
        <f>IF('入力シート(高齢者用）'!$D40="有","②",2)</f>
        <v>2</v>
      </c>
      <c r="AL24" s="147"/>
      <c r="AM24" s="382" t="s">
        <v>74</v>
      </c>
      <c r="AN24" s="382"/>
      <c r="AO24" s="382"/>
      <c r="AP24" s="382"/>
      <c r="AQ24" s="382"/>
      <c r="AR24" s="382"/>
      <c r="AS24" s="382"/>
      <c r="AT24" s="382"/>
      <c r="AU24" s="382"/>
      <c r="AV24" s="382"/>
      <c r="AW24" s="382"/>
      <c r="AX24" s="382"/>
      <c r="AY24" s="382"/>
      <c r="AZ24" s="382"/>
      <c r="BA24" s="382"/>
      <c r="BB24" s="382"/>
      <c r="BC24" s="382"/>
      <c r="BD24" s="382"/>
      <c r="BE24" s="382"/>
      <c r="BF24" s="382"/>
      <c r="BG24" s="382"/>
      <c r="BH24" s="382"/>
      <c r="BI24" s="382"/>
      <c r="BJ24" s="382"/>
      <c r="BK24" s="382"/>
      <c r="BL24" s="382"/>
      <c r="BM24" s="382"/>
      <c r="BN24" s="382"/>
      <c r="BO24" s="382"/>
      <c r="BP24" s="382"/>
      <c r="BQ24" s="382"/>
      <c r="BR24" s="382"/>
      <c r="BS24" s="382"/>
      <c r="BT24" s="382"/>
      <c r="BU24" s="382"/>
      <c r="BV24" s="382"/>
      <c r="BW24" s="382"/>
      <c r="BX24" s="382"/>
      <c r="BY24" s="382"/>
      <c r="BZ24" s="382"/>
      <c r="CA24" s="147"/>
      <c r="CB24" s="147"/>
      <c r="CC24" s="147"/>
      <c r="CD24" s="147"/>
      <c r="CE24" s="147"/>
      <c r="CF24" s="147"/>
      <c r="CG24" s="147"/>
      <c r="CH24" s="147"/>
      <c r="CI24" s="147"/>
      <c r="CJ24" s="147"/>
      <c r="CK24" s="147"/>
      <c r="CL24" s="147"/>
      <c r="CM24" s="191"/>
    </row>
    <row r="25" spans="1:106" s="75" customFormat="1" ht="15.75" customHeight="1" x14ac:dyDescent="0.15">
      <c r="A25" s="77"/>
      <c r="B25" s="79"/>
      <c r="C25" s="79"/>
      <c r="D25" s="79"/>
      <c r="E25" s="79"/>
      <c r="F25" s="79"/>
      <c r="G25" s="79"/>
      <c r="H25" s="79"/>
      <c r="I25" s="79"/>
      <c r="J25" s="79"/>
      <c r="K25" s="79"/>
      <c r="L25" s="79"/>
      <c r="M25" s="79"/>
      <c r="N25" s="79"/>
      <c r="O25" s="79"/>
      <c r="P25" s="79"/>
      <c r="Q25" s="79"/>
      <c r="R25" s="79"/>
      <c r="S25" s="79"/>
      <c r="T25" s="79"/>
      <c r="U25" s="79"/>
      <c r="V25" s="79"/>
      <c r="W25" s="79"/>
      <c r="X25" s="79"/>
      <c r="Y25" s="79"/>
      <c r="Z25" s="80"/>
      <c r="AA25" s="192"/>
      <c r="AB25" s="193"/>
      <c r="AC25" s="193"/>
      <c r="AD25" s="193"/>
      <c r="AE25" s="193"/>
      <c r="AF25" s="193"/>
      <c r="AG25" s="193"/>
      <c r="AH25" s="193"/>
      <c r="AI25" s="193"/>
      <c r="AJ25" s="193"/>
      <c r="AK25" s="147">
        <f>IF('入力シート(高齢者用）'!$D41="有","③",3)</f>
        <v>3</v>
      </c>
      <c r="AL25" s="147"/>
      <c r="AM25" s="358" t="s">
        <v>75</v>
      </c>
      <c r="AN25" s="358"/>
      <c r="AO25" s="358"/>
      <c r="AP25" s="358"/>
      <c r="AQ25" s="358"/>
      <c r="AR25" s="358"/>
      <c r="AS25" s="358"/>
      <c r="AT25" s="358"/>
      <c r="AU25" s="358"/>
      <c r="AV25" s="358"/>
      <c r="AW25" s="358"/>
      <c r="AX25" s="147">
        <f>IF('入力シート(高齢者用）'!$D42="有","④",4)</f>
        <v>4</v>
      </c>
      <c r="AY25" s="147"/>
      <c r="AZ25" s="358" t="s">
        <v>76</v>
      </c>
      <c r="BA25" s="358"/>
      <c r="BB25" s="358"/>
      <c r="BC25" s="358"/>
      <c r="BD25" s="358"/>
      <c r="BE25" s="358"/>
      <c r="BF25" s="358"/>
      <c r="BG25" s="358"/>
      <c r="BH25" s="358"/>
      <c r="BI25" s="358"/>
      <c r="BJ25" s="358"/>
      <c r="BK25" s="147">
        <f>IF('入力シート(高齢者用）'!$D43="",5,"⑤")</f>
        <v>5</v>
      </c>
      <c r="BL25" s="147"/>
      <c r="BM25" s="358" t="s">
        <v>42</v>
      </c>
      <c r="BN25" s="358"/>
      <c r="BO25" s="358"/>
      <c r="BP25" s="358"/>
      <c r="BQ25" s="358"/>
      <c r="BR25" s="358"/>
      <c r="BS25" s="358"/>
      <c r="BT25" s="193" t="str">
        <f>IF('入力シート(高齢者用）'!$D43="","",'入力シート(高齢者用）'!D43)</f>
        <v/>
      </c>
      <c r="BU25" s="193"/>
      <c r="BV25" s="193"/>
      <c r="BW25" s="193"/>
      <c r="BX25" s="193"/>
      <c r="BY25" s="193"/>
      <c r="BZ25" s="193"/>
      <c r="CA25" s="193"/>
      <c r="CB25" s="193"/>
      <c r="CC25" s="193"/>
      <c r="CD25" s="193"/>
      <c r="CE25" s="193"/>
      <c r="CF25" s="193"/>
      <c r="CG25" s="193"/>
      <c r="CH25" s="193"/>
      <c r="CI25" s="193"/>
      <c r="CJ25" s="193"/>
      <c r="CK25" s="193"/>
      <c r="CL25" s="193" t="s">
        <v>316</v>
      </c>
      <c r="CM25" s="194"/>
      <c r="CN25" s="81"/>
    </row>
    <row r="26" spans="1:106" s="81" customFormat="1" ht="15" customHeight="1" x14ac:dyDescent="0.15">
      <c r="A26" s="294" t="s">
        <v>328</v>
      </c>
      <c r="B26" s="235"/>
      <c r="C26" s="235"/>
      <c r="D26" s="235"/>
      <c r="E26" s="235"/>
      <c r="F26" s="235"/>
      <c r="G26" s="235"/>
      <c r="H26" s="235"/>
      <c r="I26" s="235"/>
      <c r="J26" s="235"/>
      <c r="K26" s="235"/>
      <c r="L26" s="235"/>
      <c r="M26" s="235"/>
      <c r="N26" s="235"/>
      <c r="O26" s="235"/>
      <c r="P26" s="235"/>
      <c r="Q26" s="235"/>
      <c r="R26" s="339" t="s">
        <v>329</v>
      </c>
      <c r="S26" s="340"/>
      <c r="T26" s="340"/>
      <c r="U26" s="199" t="s">
        <v>330</v>
      </c>
      <c r="V26" s="200"/>
      <c r="W26" s="200"/>
      <c r="X26" s="200"/>
      <c r="Y26" s="200"/>
      <c r="Z26" s="200"/>
      <c r="AA26" s="200"/>
      <c r="AB26" s="200"/>
      <c r="AC26" s="200"/>
      <c r="AD26" s="200"/>
      <c r="AE26" s="200"/>
      <c r="AF26" s="200"/>
      <c r="AG26" s="200"/>
      <c r="AH26" s="200"/>
      <c r="AI26" s="200"/>
      <c r="AJ26" s="200"/>
      <c r="AK26" s="149" t="str">
        <f>IF('入力シート(高齢者用）'!$D45="","",'入力シート(高齢者用）'!D45)</f>
        <v/>
      </c>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50"/>
    </row>
    <row r="27" spans="1:106" s="81" customFormat="1" ht="15" customHeight="1" x14ac:dyDescent="0.15">
      <c r="A27" s="235"/>
      <c r="B27" s="235"/>
      <c r="C27" s="235"/>
      <c r="D27" s="235"/>
      <c r="E27" s="235"/>
      <c r="F27" s="235"/>
      <c r="G27" s="235"/>
      <c r="H27" s="235"/>
      <c r="I27" s="235"/>
      <c r="J27" s="235"/>
      <c r="K27" s="235"/>
      <c r="L27" s="235"/>
      <c r="M27" s="235"/>
      <c r="N27" s="235"/>
      <c r="O27" s="235"/>
      <c r="P27" s="235"/>
      <c r="Q27" s="235"/>
      <c r="R27" s="341"/>
      <c r="S27" s="342"/>
      <c r="T27" s="342"/>
      <c r="U27" s="199" t="s">
        <v>331</v>
      </c>
      <c r="V27" s="200"/>
      <c r="W27" s="200"/>
      <c r="X27" s="200"/>
      <c r="Y27" s="200"/>
      <c r="Z27" s="200"/>
      <c r="AA27" s="200"/>
      <c r="AB27" s="200"/>
      <c r="AC27" s="200"/>
      <c r="AD27" s="200"/>
      <c r="AE27" s="200"/>
      <c r="AF27" s="200"/>
      <c r="AG27" s="200"/>
      <c r="AH27" s="200"/>
      <c r="AI27" s="200"/>
      <c r="AJ27" s="200"/>
      <c r="AK27" s="165" t="s">
        <v>5</v>
      </c>
      <c r="AL27" s="166"/>
      <c r="AM27" s="177" t="str">
        <f>IF('入力シート(高齢者用）'!$D46="","",'入力シート(高齢者用）'!D46)</f>
        <v/>
      </c>
      <c r="AN27" s="177"/>
      <c r="AO27" s="177"/>
      <c r="AP27" s="177"/>
      <c r="AQ27" s="177"/>
      <c r="AR27" s="177"/>
      <c r="AS27" s="177"/>
      <c r="AT27" s="177"/>
      <c r="AU27" s="177"/>
      <c r="AV27" s="177"/>
      <c r="AW27" s="177"/>
      <c r="AX27" s="177" t="str">
        <f>IF('入力シート(高齢者用）'!$D47="","",'入力シート(高齢者用）'!D47)</f>
        <v/>
      </c>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7"/>
      <c r="BZ27" s="177"/>
      <c r="CA27" s="177"/>
      <c r="CB27" s="177"/>
      <c r="CC27" s="177"/>
      <c r="CD27" s="177"/>
      <c r="CE27" s="177"/>
      <c r="CF27" s="177"/>
      <c r="CG27" s="177"/>
      <c r="CH27" s="177"/>
      <c r="CI27" s="177"/>
      <c r="CJ27" s="177"/>
      <c r="CK27" s="177"/>
      <c r="CL27" s="177"/>
      <c r="CM27" s="345"/>
    </row>
    <row r="28" spans="1:106" s="81" customFormat="1" ht="15" customHeight="1" x14ac:dyDescent="0.15">
      <c r="A28" s="235"/>
      <c r="B28" s="235"/>
      <c r="C28" s="235"/>
      <c r="D28" s="235"/>
      <c r="E28" s="235"/>
      <c r="F28" s="235"/>
      <c r="G28" s="235"/>
      <c r="H28" s="235"/>
      <c r="I28" s="235"/>
      <c r="J28" s="235"/>
      <c r="K28" s="235"/>
      <c r="L28" s="235"/>
      <c r="M28" s="235"/>
      <c r="N28" s="235"/>
      <c r="O28" s="235"/>
      <c r="P28" s="235"/>
      <c r="Q28" s="235"/>
      <c r="R28" s="341"/>
      <c r="S28" s="342"/>
      <c r="T28" s="342"/>
      <c r="U28" s="199" t="s">
        <v>332</v>
      </c>
      <c r="V28" s="200"/>
      <c r="W28" s="200"/>
      <c r="X28" s="200"/>
      <c r="Y28" s="200"/>
      <c r="Z28" s="200"/>
      <c r="AA28" s="200"/>
      <c r="AB28" s="200"/>
      <c r="AC28" s="200"/>
      <c r="AD28" s="200"/>
      <c r="AE28" s="200"/>
      <c r="AF28" s="200"/>
      <c r="AG28" s="200"/>
      <c r="AH28" s="200"/>
      <c r="AI28" s="200"/>
      <c r="AJ28" s="200"/>
      <c r="AK28" s="297" t="s">
        <v>49</v>
      </c>
      <c r="AL28" s="177"/>
      <c r="AM28" s="177"/>
      <c r="AN28" s="177"/>
      <c r="AO28" s="177"/>
      <c r="AP28" s="177"/>
      <c r="AQ28" s="177" t="str">
        <f>IF('入力シート(高齢者用）'!$D48="","",'入力シート(高齢者用）'!D48)</f>
        <v/>
      </c>
      <c r="AR28" s="177"/>
      <c r="AS28" s="177"/>
      <c r="AT28" s="177"/>
      <c r="AU28" s="177"/>
      <c r="AV28" s="177"/>
      <c r="AW28" s="177"/>
      <c r="AX28" s="177"/>
      <c r="AY28" s="177"/>
      <c r="AZ28" s="177"/>
      <c r="BA28" s="177"/>
      <c r="BB28" s="177"/>
      <c r="BC28" s="177"/>
      <c r="BD28" s="177"/>
      <c r="BE28" s="177"/>
      <c r="BF28" s="177"/>
      <c r="BG28" s="298" t="s">
        <v>40</v>
      </c>
      <c r="BH28" s="298"/>
      <c r="BI28" s="298"/>
      <c r="BJ28" s="298"/>
      <c r="BK28" s="298"/>
      <c r="BL28" s="298"/>
      <c r="BM28" s="295" t="str">
        <f>IF('入力シート(高齢者用）'!$D49="","",'入力シート(高齢者用）'!D49)</f>
        <v/>
      </c>
      <c r="BN28" s="295"/>
      <c r="BO28" s="295"/>
      <c r="BP28" s="295"/>
      <c r="BQ28" s="295"/>
      <c r="BR28" s="295"/>
      <c r="BS28" s="295"/>
      <c r="BT28" s="295"/>
      <c r="BU28" s="295"/>
      <c r="BV28" s="295"/>
      <c r="BW28" s="295"/>
      <c r="BX28" s="295"/>
      <c r="BY28" s="295"/>
      <c r="BZ28" s="295"/>
      <c r="CA28" s="295"/>
      <c r="CB28" s="295"/>
      <c r="CC28" s="295"/>
      <c r="CD28" s="295"/>
      <c r="CE28" s="295"/>
      <c r="CF28" s="295"/>
      <c r="CG28" s="295"/>
      <c r="CH28" s="295"/>
      <c r="CI28" s="295"/>
      <c r="CJ28" s="295"/>
      <c r="CK28" s="295"/>
      <c r="CL28" s="295"/>
      <c r="CM28" s="296"/>
    </row>
    <row r="29" spans="1:106" s="81" customFormat="1" ht="15" customHeight="1" x14ac:dyDescent="0.15">
      <c r="A29" s="190" t="str">
        <f>IF('入力シート(高齢者用）'!$D44="直営","① 直営  2 委託",IF('入力シート(高齢者用）'!$D44="委託","1 直営  ② 委託","1 直営  2 委託"))</f>
        <v>1 直営  2 委託</v>
      </c>
      <c r="B29" s="147"/>
      <c r="C29" s="147"/>
      <c r="D29" s="147"/>
      <c r="E29" s="147"/>
      <c r="F29" s="147"/>
      <c r="G29" s="147"/>
      <c r="H29" s="147"/>
      <c r="I29" s="147"/>
      <c r="J29" s="147"/>
      <c r="K29" s="147"/>
      <c r="L29" s="147"/>
      <c r="M29" s="147"/>
      <c r="N29" s="147"/>
      <c r="O29" s="147"/>
      <c r="P29" s="147"/>
      <c r="Q29" s="191"/>
      <c r="R29" s="341"/>
      <c r="S29" s="342"/>
      <c r="T29" s="342"/>
      <c r="U29" s="334" t="s">
        <v>77</v>
      </c>
      <c r="V29" s="335"/>
      <c r="W29" s="335"/>
      <c r="X29" s="335"/>
      <c r="Y29" s="335"/>
      <c r="Z29" s="335"/>
      <c r="AA29" s="335"/>
      <c r="AB29" s="335"/>
      <c r="AC29" s="335"/>
      <c r="AD29" s="335"/>
      <c r="AE29" s="335"/>
      <c r="AF29" s="335"/>
      <c r="AG29" s="335"/>
      <c r="AH29" s="335"/>
      <c r="AI29" s="335"/>
      <c r="AJ29" s="335"/>
      <c r="AK29" s="297" t="s">
        <v>49</v>
      </c>
      <c r="AL29" s="177"/>
      <c r="AM29" s="177"/>
      <c r="AN29" s="177"/>
      <c r="AO29" s="177"/>
      <c r="AP29" s="177"/>
      <c r="AQ29" s="177" t="str">
        <f>IF('入力シート(高齢者用）'!$D50="","",'入力シート(高齢者用）'!D50)</f>
        <v/>
      </c>
      <c r="AR29" s="177"/>
      <c r="AS29" s="177"/>
      <c r="AT29" s="177"/>
      <c r="AU29" s="177"/>
      <c r="AV29" s="177"/>
      <c r="AW29" s="177"/>
      <c r="AX29" s="177"/>
      <c r="AY29" s="177"/>
      <c r="AZ29" s="177"/>
      <c r="BA29" s="177"/>
      <c r="BB29" s="177"/>
      <c r="BC29" s="177"/>
      <c r="BD29" s="177"/>
      <c r="BE29" s="177"/>
      <c r="BF29" s="177"/>
      <c r="BG29" s="298" t="s">
        <v>40</v>
      </c>
      <c r="BH29" s="298"/>
      <c r="BI29" s="298"/>
      <c r="BJ29" s="298"/>
      <c r="BK29" s="298"/>
      <c r="BL29" s="298"/>
      <c r="BM29" s="295" t="str">
        <f>IF('入力シート(高齢者用）'!$D51="","",'入力シート(高齢者用）'!D51)</f>
        <v/>
      </c>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6"/>
    </row>
    <row r="30" spans="1:106" s="81" customFormat="1" ht="15" customHeight="1" x14ac:dyDescent="0.15">
      <c r="A30" s="190"/>
      <c r="B30" s="147"/>
      <c r="C30" s="147"/>
      <c r="D30" s="147"/>
      <c r="E30" s="147"/>
      <c r="F30" s="147"/>
      <c r="G30" s="147"/>
      <c r="H30" s="147"/>
      <c r="I30" s="147"/>
      <c r="J30" s="147"/>
      <c r="K30" s="147"/>
      <c r="L30" s="147"/>
      <c r="M30" s="147"/>
      <c r="N30" s="147"/>
      <c r="O30" s="147"/>
      <c r="P30" s="147"/>
      <c r="Q30" s="191"/>
      <c r="R30" s="341"/>
      <c r="S30" s="342"/>
      <c r="T30" s="342"/>
      <c r="U30" s="199" t="s">
        <v>333</v>
      </c>
      <c r="V30" s="200"/>
      <c r="W30" s="200"/>
      <c r="X30" s="200"/>
      <c r="Y30" s="200"/>
      <c r="Z30" s="200"/>
      <c r="AA30" s="200"/>
      <c r="AB30" s="200"/>
      <c r="AC30" s="200"/>
      <c r="AD30" s="200"/>
      <c r="AE30" s="200"/>
      <c r="AF30" s="200"/>
      <c r="AG30" s="200"/>
      <c r="AH30" s="200"/>
      <c r="AI30" s="200"/>
      <c r="AJ30" s="200"/>
      <c r="AK30" s="297" t="str">
        <f>IF('入力シート(高齢者用）'!$D52=""," （            )",'入力シート(高齢者用）'!D52)</f>
        <v xml:space="preserve"> （            )</v>
      </c>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298" t="s">
        <v>50</v>
      </c>
      <c r="BS30" s="298"/>
      <c r="BT30" s="298"/>
      <c r="BU30" s="298"/>
      <c r="BV30" s="295" t="str">
        <f>IF('入力シート(高齢者用）'!$D53="","",'入力シート(高齢者用）'!D53)</f>
        <v/>
      </c>
      <c r="BW30" s="295"/>
      <c r="BX30" s="295"/>
      <c r="BY30" s="295"/>
      <c r="BZ30" s="295"/>
      <c r="CA30" s="295"/>
      <c r="CB30" s="295"/>
      <c r="CC30" s="295"/>
      <c r="CD30" s="295"/>
      <c r="CE30" s="295"/>
      <c r="CF30" s="295"/>
      <c r="CG30" s="295"/>
      <c r="CH30" s="295"/>
      <c r="CI30" s="295"/>
      <c r="CJ30" s="295"/>
      <c r="CK30" s="295"/>
      <c r="CL30" s="295"/>
      <c r="CM30" s="296"/>
    </row>
    <row r="31" spans="1:106" s="81" customFormat="1" ht="15" customHeight="1" x14ac:dyDescent="0.15">
      <c r="A31" s="190"/>
      <c r="B31" s="147"/>
      <c r="C31" s="147"/>
      <c r="D31" s="147"/>
      <c r="E31" s="147"/>
      <c r="F31" s="147"/>
      <c r="G31" s="147"/>
      <c r="H31" s="147"/>
      <c r="I31" s="147"/>
      <c r="J31" s="147"/>
      <c r="K31" s="147"/>
      <c r="L31" s="147"/>
      <c r="M31" s="147"/>
      <c r="N31" s="147"/>
      <c r="O31" s="147"/>
      <c r="P31" s="147"/>
      <c r="Q31" s="191"/>
      <c r="R31" s="341"/>
      <c r="S31" s="342"/>
      <c r="T31" s="342"/>
      <c r="U31" s="336" t="s">
        <v>434</v>
      </c>
      <c r="V31" s="225"/>
      <c r="W31" s="225"/>
      <c r="X31" s="225"/>
      <c r="Y31" s="225"/>
      <c r="Z31" s="225"/>
      <c r="AA31" s="225"/>
      <c r="AB31" s="225"/>
      <c r="AC31" s="225"/>
      <c r="AD31" s="225"/>
      <c r="AE31" s="82"/>
      <c r="AF31" s="172">
        <f>IF('入力シート(高齢者用）'!$D45="有","①",1)</f>
        <v>1</v>
      </c>
      <c r="AG31" s="172"/>
      <c r="AH31" s="222" t="s">
        <v>43</v>
      </c>
      <c r="AI31" s="222"/>
      <c r="AJ31" s="222"/>
      <c r="AK31" s="222"/>
      <c r="AL31" s="222"/>
      <c r="AM31" s="222"/>
      <c r="AN31" s="222"/>
      <c r="AO31" s="222"/>
      <c r="AP31" s="222"/>
      <c r="AQ31" s="147">
        <f>IF('入力シート(高齢者用）'!$D55="有","②",2)</f>
        <v>2</v>
      </c>
      <c r="AR31" s="147"/>
      <c r="AS31" s="222" t="s">
        <v>44</v>
      </c>
      <c r="AT31" s="222"/>
      <c r="AU31" s="222"/>
      <c r="AV31" s="222"/>
      <c r="AW31" s="222"/>
      <c r="AX31" s="222"/>
      <c r="AY31" s="222"/>
      <c r="AZ31" s="222"/>
      <c r="BA31" s="222"/>
      <c r="BB31" s="147">
        <f>IF('入力シート(高齢者用）'!$D56="有","③",3)</f>
        <v>3</v>
      </c>
      <c r="BC31" s="147"/>
      <c r="BD31" s="225" t="s">
        <v>45</v>
      </c>
      <c r="BE31" s="225"/>
      <c r="BF31" s="225"/>
      <c r="BG31" s="225"/>
      <c r="BH31" s="225"/>
      <c r="BI31" s="147">
        <f>IF('入力シート(高齢者用）'!$D57="有","④",4)</f>
        <v>4</v>
      </c>
      <c r="BJ31" s="147"/>
      <c r="BK31" s="337" t="s">
        <v>46</v>
      </c>
      <c r="BL31" s="337"/>
      <c r="BM31" s="337"/>
      <c r="BN31" s="337"/>
      <c r="BO31" s="337"/>
      <c r="BP31" s="147">
        <f>IF('入力シート(高齢者用）'!$D58="有","⑤",5)</f>
        <v>5</v>
      </c>
      <c r="BQ31" s="147"/>
      <c r="BR31" s="414" t="s">
        <v>47</v>
      </c>
      <c r="BS31" s="414"/>
      <c r="BT31" s="414"/>
      <c r="BU31" s="414"/>
      <c r="BV31" s="414"/>
      <c r="BW31" s="147">
        <f>IF('入力シート(高齢者用）'!$D59="有","⑥",6)</f>
        <v>6</v>
      </c>
      <c r="BX31" s="147"/>
      <c r="BY31" s="414" t="s">
        <v>48</v>
      </c>
      <c r="BZ31" s="414"/>
      <c r="CA31" s="414"/>
      <c r="CB31" s="414"/>
      <c r="CC31" s="414"/>
      <c r="CD31" s="414"/>
      <c r="CE31" s="414"/>
      <c r="CF31" s="414"/>
      <c r="CG31" s="414"/>
      <c r="CH31" s="414"/>
      <c r="CI31" s="414"/>
      <c r="CJ31" s="414"/>
      <c r="CK31" s="414"/>
      <c r="CL31" s="414"/>
      <c r="CM31" s="415"/>
    </row>
    <row r="32" spans="1:106" s="81" customFormat="1" ht="15" customHeight="1" x14ac:dyDescent="0.15">
      <c r="A32" s="192"/>
      <c r="B32" s="193"/>
      <c r="C32" s="193"/>
      <c r="D32" s="193"/>
      <c r="E32" s="193"/>
      <c r="F32" s="193"/>
      <c r="G32" s="193"/>
      <c r="H32" s="193"/>
      <c r="I32" s="193"/>
      <c r="J32" s="193"/>
      <c r="K32" s="193"/>
      <c r="L32" s="193"/>
      <c r="M32" s="193"/>
      <c r="N32" s="193"/>
      <c r="O32" s="193"/>
      <c r="P32" s="193"/>
      <c r="Q32" s="194"/>
      <c r="R32" s="343"/>
      <c r="S32" s="344"/>
      <c r="T32" s="344"/>
      <c r="U32" s="83"/>
      <c r="V32" s="84"/>
      <c r="W32" s="84"/>
      <c r="X32" s="84"/>
      <c r="Y32" s="84"/>
      <c r="Z32" s="84"/>
      <c r="AA32" s="84"/>
      <c r="AB32" s="84"/>
      <c r="AC32" s="84"/>
      <c r="AD32" s="84"/>
      <c r="AE32" s="84"/>
      <c r="AF32" s="147">
        <f>IF('入力シート(高齢者用）'!$D60="有","⑦",7)</f>
        <v>7</v>
      </c>
      <c r="AG32" s="147"/>
      <c r="AH32" s="148" t="s">
        <v>51</v>
      </c>
      <c r="AI32" s="148"/>
      <c r="AJ32" s="148"/>
      <c r="AK32" s="148"/>
      <c r="AL32" s="148"/>
      <c r="AM32" s="148"/>
      <c r="AN32" s="148"/>
      <c r="AO32" s="148"/>
      <c r="AP32" s="148"/>
      <c r="AQ32" s="148"/>
      <c r="AR32" s="148"/>
      <c r="AS32" s="147">
        <f>IF('入力シート(高齢者用）'!$D61="有","⑧",8)</f>
        <v>8</v>
      </c>
      <c r="AT32" s="147"/>
      <c r="AU32" s="148" t="s">
        <v>52</v>
      </c>
      <c r="AV32" s="148"/>
      <c r="AW32" s="148"/>
      <c r="AX32" s="148"/>
      <c r="AY32" s="148"/>
      <c r="AZ32" s="148"/>
      <c r="BA32" s="148"/>
      <c r="BB32" s="148"/>
      <c r="BC32" s="148"/>
      <c r="BD32" s="147">
        <f>IF('入力シート(高齢者用）'!$D62="",9,"⑨")</f>
        <v>9</v>
      </c>
      <c r="BE32" s="147"/>
      <c r="BF32" s="148" t="s">
        <v>42</v>
      </c>
      <c r="BG32" s="148"/>
      <c r="BH32" s="148"/>
      <c r="BI32" s="148"/>
      <c r="BJ32" s="148"/>
      <c r="BK32" s="148"/>
      <c r="BL32" s="148"/>
      <c r="BM32" s="338" t="str">
        <f>IF('入力シート(高齢者用）'!$D62="","",'入力シート(高齢者用）'!D62)</f>
        <v/>
      </c>
      <c r="BN32" s="338"/>
      <c r="BO32" s="338"/>
      <c r="BP32" s="338"/>
      <c r="BQ32" s="338"/>
      <c r="BR32" s="338"/>
      <c r="BS32" s="338"/>
      <c r="BT32" s="338"/>
      <c r="BU32" s="338"/>
      <c r="BV32" s="338"/>
      <c r="BW32" s="338"/>
      <c r="BX32" s="338"/>
      <c r="BY32" s="338"/>
      <c r="BZ32" s="338"/>
      <c r="CA32" s="338"/>
      <c r="CB32" s="338"/>
      <c r="CC32" s="338"/>
      <c r="CD32" s="338"/>
      <c r="CE32" s="338"/>
      <c r="CF32" s="338"/>
      <c r="CG32" s="338"/>
      <c r="CH32" s="338"/>
      <c r="CI32" s="416" t="s">
        <v>435</v>
      </c>
      <c r="CJ32" s="416"/>
      <c r="CK32" s="416"/>
      <c r="CL32" s="416"/>
      <c r="CM32" s="417"/>
    </row>
    <row r="33" spans="1:92" s="81" customFormat="1" ht="12.75" customHeight="1" x14ac:dyDescent="0.15">
      <c r="A33" s="299" t="s">
        <v>334</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1"/>
      <c r="AP33" s="308"/>
      <c r="AQ33" s="309"/>
      <c r="AR33" s="309"/>
      <c r="AS33" s="309"/>
      <c r="AT33" s="309"/>
      <c r="AU33" s="309"/>
      <c r="AV33" s="309"/>
      <c r="AW33" s="310"/>
      <c r="AX33" s="199" t="s">
        <v>6</v>
      </c>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row>
    <row r="34" spans="1:92" s="81" customFormat="1" ht="12.75" customHeight="1" x14ac:dyDescent="0.15">
      <c r="A34" s="302"/>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4"/>
      <c r="AP34" s="311"/>
      <c r="AQ34" s="312"/>
      <c r="AR34" s="312"/>
      <c r="AS34" s="312"/>
      <c r="AT34" s="312"/>
      <c r="AU34" s="312"/>
      <c r="AV34" s="312"/>
      <c r="AW34" s="313"/>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row>
    <row r="35" spans="1:92" s="81" customFormat="1" ht="12.75" customHeight="1" x14ac:dyDescent="0.15">
      <c r="A35" s="305"/>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7"/>
      <c r="AP35" s="311"/>
      <c r="AQ35" s="312"/>
      <c r="AR35" s="312"/>
      <c r="AS35" s="312"/>
      <c r="AT35" s="312"/>
      <c r="AU35" s="312"/>
      <c r="AV35" s="312"/>
      <c r="AW35" s="313"/>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c r="CB35" s="200"/>
      <c r="CC35" s="200"/>
      <c r="CD35" s="200"/>
      <c r="CE35" s="200"/>
      <c r="CF35" s="200"/>
      <c r="CG35" s="200"/>
      <c r="CH35" s="200"/>
      <c r="CI35" s="200"/>
      <c r="CJ35" s="200"/>
      <c r="CK35" s="200"/>
      <c r="CL35" s="200"/>
      <c r="CM35" s="200"/>
    </row>
    <row r="36" spans="1:92" s="81" customFormat="1" ht="15" customHeight="1" x14ac:dyDescent="0.15">
      <c r="A36" s="294" t="s">
        <v>335</v>
      </c>
      <c r="B36" s="235"/>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317" t="s">
        <v>336</v>
      </c>
      <c r="AH36" s="318"/>
      <c r="AI36" s="318"/>
      <c r="AJ36" s="318"/>
      <c r="AK36" s="318"/>
      <c r="AL36" s="318"/>
      <c r="AM36" s="318"/>
      <c r="AN36" s="318"/>
      <c r="AO36" s="319"/>
      <c r="AP36" s="311"/>
      <c r="AQ36" s="312"/>
      <c r="AR36" s="312"/>
      <c r="AS36" s="312"/>
      <c r="AT36" s="312"/>
      <c r="AU36" s="312"/>
      <c r="AV36" s="312"/>
      <c r="AW36" s="313"/>
      <c r="AX36" s="323" t="s">
        <v>35</v>
      </c>
      <c r="AY36" s="324"/>
      <c r="AZ36" s="324"/>
      <c r="BA36" s="324"/>
      <c r="BB36" s="324"/>
      <c r="BC36" s="324"/>
      <c r="BD36" s="325" t="s">
        <v>7</v>
      </c>
      <c r="BE36" s="326"/>
      <c r="BF36" s="326"/>
      <c r="BG36" s="326"/>
      <c r="BH36" s="326"/>
      <c r="BI36" s="326"/>
      <c r="BJ36" s="325" t="s">
        <v>8</v>
      </c>
      <c r="BK36" s="326"/>
      <c r="BL36" s="326"/>
      <c r="BM36" s="326"/>
      <c r="BN36" s="326"/>
      <c r="BO36" s="326"/>
      <c r="BP36" s="325" t="s">
        <v>9</v>
      </c>
      <c r="BQ36" s="326"/>
      <c r="BR36" s="326"/>
      <c r="BS36" s="326"/>
      <c r="BT36" s="326"/>
      <c r="BU36" s="326"/>
      <c r="BV36" s="323" t="s">
        <v>36</v>
      </c>
      <c r="BW36" s="324"/>
      <c r="BX36" s="324"/>
      <c r="BY36" s="324"/>
      <c r="BZ36" s="324"/>
      <c r="CA36" s="324"/>
      <c r="CB36" s="325" t="s">
        <v>10</v>
      </c>
      <c r="CC36" s="326"/>
      <c r="CD36" s="326"/>
      <c r="CE36" s="326"/>
      <c r="CF36" s="326"/>
      <c r="CG36" s="326"/>
      <c r="CH36" s="325" t="s">
        <v>11</v>
      </c>
      <c r="CI36" s="326"/>
      <c r="CJ36" s="326"/>
      <c r="CK36" s="326"/>
      <c r="CL36" s="326"/>
      <c r="CM36" s="326"/>
    </row>
    <row r="37" spans="1:92" s="81" customFormat="1" ht="15" customHeight="1" x14ac:dyDescent="0.15">
      <c r="A37" s="146" t="str">
        <f>IF('入力シート(高齢者用）'!$D63="","",'入力シート(高齢者用）'!D63)</f>
        <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320"/>
      <c r="AH37" s="321"/>
      <c r="AI37" s="321"/>
      <c r="AJ37" s="321"/>
      <c r="AK37" s="321"/>
      <c r="AL37" s="321"/>
      <c r="AM37" s="321"/>
      <c r="AN37" s="321"/>
      <c r="AO37" s="322"/>
      <c r="AP37" s="314"/>
      <c r="AQ37" s="315"/>
      <c r="AR37" s="315"/>
      <c r="AS37" s="315"/>
      <c r="AT37" s="315"/>
      <c r="AU37" s="315"/>
      <c r="AV37" s="315"/>
      <c r="AW37" s="316"/>
      <c r="AX37" s="324"/>
      <c r="AY37" s="324"/>
      <c r="AZ37" s="324"/>
      <c r="BA37" s="324"/>
      <c r="BB37" s="324"/>
      <c r="BC37" s="324"/>
      <c r="BD37" s="326"/>
      <c r="BE37" s="326"/>
      <c r="BF37" s="326"/>
      <c r="BG37" s="326"/>
      <c r="BH37" s="326"/>
      <c r="BI37" s="326"/>
      <c r="BJ37" s="326"/>
      <c r="BK37" s="326"/>
      <c r="BL37" s="326"/>
      <c r="BM37" s="326"/>
      <c r="BN37" s="326"/>
      <c r="BO37" s="326"/>
      <c r="BP37" s="326"/>
      <c r="BQ37" s="326"/>
      <c r="BR37" s="326"/>
      <c r="BS37" s="326"/>
      <c r="BT37" s="326"/>
      <c r="BU37" s="326"/>
      <c r="BV37" s="324"/>
      <c r="BW37" s="324"/>
      <c r="BX37" s="324"/>
      <c r="BY37" s="324"/>
      <c r="BZ37" s="324"/>
      <c r="CA37" s="324"/>
      <c r="CB37" s="326"/>
      <c r="CC37" s="326"/>
      <c r="CD37" s="326"/>
      <c r="CE37" s="326"/>
      <c r="CF37" s="326"/>
      <c r="CG37" s="326"/>
      <c r="CH37" s="326"/>
      <c r="CI37" s="326"/>
      <c r="CJ37" s="326"/>
      <c r="CK37" s="326"/>
      <c r="CL37" s="326"/>
      <c r="CM37" s="326"/>
    </row>
    <row r="38" spans="1:92" s="81" customFormat="1" ht="15" customHeight="1" x14ac:dyDescent="0.15">
      <c r="A38" s="146"/>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327" t="str">
        <f>IF('入力シート(高齢者用）'!$D65="専任","①専任
2 兼任",IF('入力シート(高齢者用）'!$D65="兼任","1 専任
②兼任","1 専任
2 兼任"))</f>
        <v>1 専任
2 兼任</v>
      </c>
      <c r="AH38" s="328"/>
      <c r="AI38" s="328"/>
      <c r="AJ38" s="328"/>
      <c r="AK38" s="328"/>
      <c r="AL38" s="328"/>
      <c r="AM38" s="328"/>
      <c r="AN38" s="328"/>
      <c r="AO38" s="329"/>
      <c r="AP38" s="290" t="s">
        <v>12</v>
      </c>
      <c r="AQ38" s="291"/>
      <c r="AR38" s="229" t="s">
        <v>13</v>
      </c>
      <c r="AS38" s="121"/>
      <c r="AT38" s="121"/>
      <c r="AU38" s="121"/>
      <c r="AV38" s="121"/>
      <c r="AW38" s="122"/>
      <c r="AX38" s="288" t="str">
        <f>IF('入力シート(高齢者用）'!$D66="","",'入力シート(高齢者用）'!D66)</f>
        <v/>
      </c>
      <c r="AY38" s="288"/>
      <c r="AZ38" s="288"/>
      <c r="BA38" s="288"/>
      <c r="BB38" s="288"/>
      <c r="BC38" s="288"/>
      <c r="BD38" s="288" t="str">
        <f>IF('入力シート(高齢者用）'!$D70="","",'入力シート(高齢者用）'!D70)</f>
        <v/>
      </c>
      <c r="BE38" s="288"/>
      <c r="BF38" s="288"/>
      <c r="BG38" s="288"/>
      <c r="BH38" s="288"/>
      <c r="BI38" s="288"/>
      <c r="BJ38" s="288" t="str">
        <f>IF('入力シート(高齢者用）'!$D74="","",'入力シート(高齢者用）'!D74)</f>
        <v/>
      </c>
      <c r="BK38" s="288"/>
      <c r="BL38" s="288"/>
      <c r="BM38" s="288"/>
      <c r="BN38" s="288"/>
      <c r="BO38" s="288"/>
      <c r="BP38" s="288" t="str">
        <f>IF('入力シート(高齢者用）'!$D78="","",'入力シート(高齢者用）'!D78)</f>
        <v/>
      </c>
      <c r="BQ38" s="288"/>
      <c r="BR38" s="288"/>
      <c r="BS38" s="288"/>
      <c r="BT38" s="288"/>
      <c r="BU38" s="288"/>
      <c r="BV38" s="288" t="str">
        <f>IF('入力シート(高齢者用）'!$D82="","",'入力シート(高齢者用）'!D82)</f>
        <v/>
      </c>
      <c r="BW38" s="288"/>
      <c r="BX38" s="288"/>
      <c r="BY38" s="288"/>
      <c r="BZ38" s="288"/>
      <c r="CA38" s="288"/>
      <c r="CB38" s="288" t="str">
        <f>IF('入力シート(高齢者用）'!$D86="","",'入力シート(高齢者用）'!D86)</f>
        <v/>
      </c>
      <c r="CC38" s="288"/>
      <c r="CD38" s="288"/>
      <c r="CE38" s="288"/>
      <c r="CF38" s="288"/>
      <c r="CG38" s="288"/>
      <c r="CH38" s="289">
        <f>SUM(AX38:CG38)</f>
        <v>0</v>
      </c>
      <c r="CI38" s="289"/>
      <c r="CJ38" s="289"/>
      <c r="CK38" s="289"/>
      <c r="CL38" s="289"/>
      <c r="CM38" s="289"/>
    </row>
    <row r="39" spans="1:92" s="81" customFormat="1" ht="15" customHeight="1" x14ac:dyDescent="0.15">
      <c r="A39" s="294" t="s">
        <v>337</v>
      </c>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330"/>
      <c r="AH39" s="331"/>
      <c r="AI39" s="331"/>
      <c r="AJ39" s="331"/>
      <c r="AK39" s="331"/>
      <c r="AL39" s="331"/>
      <c r="AM39" s="331"/>
      <c r="AN39" s="331"/>
      <c r="AO39" s="332"/>
      <c r="AP39" s="333"/>
      <c r="AQ39" s="291"/>
      <c r="AR39" s="229" t="s">
        <v>14</v>
      </c>
      <c r="AS39" s="121"/>
      <c r="AT39" s="121"/>
      <c r="AU39" s="121"/>
      <c r="AV39" s="121"/>
      <c r="AW39" s="122"/>
      <c r="AX39" s="288" t="str">
        <f>IF('入力シート(高齢者用）'!$D67="","",'入力シート(高齢者用）'!D67)</f>
        <v/>
      </c>
      <c r="AY39" s="288"/>
      <c r="AZ39" s="288"/>
      <c r="BA39" s="288"/>
      <c r="BB39" s="288"/>
      <c r="BC39" s="288"/>
      <c r="BD39" s="288" t="str">
        <f>IF('入力シート(高齢者用）'!$D71="","",'入力シート(高齢者用）'!D71)</f>
        <v/>
      </c>
      <c r="BE39" s="288"/>
      <c r="BF39" s="288"/>
      <c r="BG39" s="288"/>
      <c r="BH39" s="288"/>
      <c r="BI39" s="288"/>
      <c r="BJ39" s="288" t="str">
        <f>IF('入力シート(高齢者用）'!$D75="","",'入力シート(高齢者用）'!D75)</f>
        <v/>
      </c>
      <c r="BK39" s="288"/>
      <c r="BL39" s="288"/>
      <c r="BM39" s="288"/>
      <c r="BN39" s="288"/>
      <c r="BO39" s="288"/>
      <c r="BP39" s="288" t="str">
        <f>IF('入力シート(高齢者用）'!$D79="","",'入力シート(高齢者用）'!D79)</f>
        <v/>
      </c>
      <c r="BQ39" s="288"/>
      <c r="BR39" s="288"/>
      <c r="BS39" s="288"/>
      <c r="BT39" s="288"/>
      <c r="BU39" s="288"/>
      <c r="BV39" s="288" t="str">
        <f>IF('入力シート(高齢者用）'!$D83="","",'入力シート(高齢者用）'!D83)</f>
        <v/>
      </c>
      <c r="BW39" s="288"/>
      <c r="BX39" s="288"/>
      <c r="BY39" s="288"/>
      <c r="BZ39" s="288"/>
      <c r="CA39" s="288"/>
      <c r="CB39" s="288" t="str">
        <f>IF('入力シート(高齢者用）'!$D87="","",'入力シート(高齢者用）'!D87)</f>
        <v/>
      </c>
      <c r="CC39" s="288"/>
      <c r="CD39" s="288"/>
      <c r="CE39" s="288"/>
      <c r="CF39" s="288"/>
      <c r="CG39" s="288"/>
      <c r="CH39" s="289">
        <f>SUM(AX39:CG39)</f>
        <v>0</v>
      </c>
      <c r="CI39" s="289"/>
      <c r="CJ39" s="289"/>
      <c r="CK39" s="289"/>
      <c r="CL39" s="289"/>
      <c r="CM39" s="289"/>
    </row>
    <row r="40" spans="1:92" s="81" customFormat="1" ht="15" customHeight="1" x14ac:dyDescent="0.15">
      <c r="A40" s="146" t="str">
        <f>IF('入力シート(高齢者用）'!$D64="管理栄養士","① 管理栄養士　　　2 栄　養　士",IF('入力シート(高齢者用）'!$D64="栄養士","1 管理栄養士　　　②栄　養　士","1 管理栄養士　　　2 栄　養　士"))</f>
        <v>1 管理栄養士　　　2 栄　養　士</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330"/>
      <c r="AH40" s="331"/>
      <c r="AI40" s="331"/>
      <c r="AJ40" s="331"/>
      <c r="AK40" s="331"/>
      <c r="AL40" s="331"/>
      <c r="AM40" s="331"/>
      <c r="AN40" s="331"/>
      <c r="AO40" s="332"/>
      <c r="AP40" s="290" t="s">
        <v>15</v>
      </c>
      <c r="AQ40" s="291"/>
      <c r="AR40" s="229" t="s">
        <v>13</v>
      </c>
      <c r="AS40" s="121"/>
      <c r="AT40" s="121"/>
      <c r="AU40" s="121"/>
      <c r="AV40" s="121"/>
      <c r="AW40" s="122"/>
      <c r="AX40" s="288" t="str">
        <f>IF('入力シート(高齢者用）'!$D68="","",'入力シート(高齢者用）'!D68)</f>
        <v/>
      </c>
      <c r="AY40" s="288"/>
      <c r="AZ40" s="288"/>
      <c r="BA40" s="288"/>
      <c r="BB40" s="288"/>
      <c r="BC40" s="288"/>
      <c r="BD40" s="288" t="str">
        <f>IF('入力シート(高齢者用）'!$D72="","",'入力シート(高齢者用）'!D72)</f>
        <v/>
      </c>
      <c r="BE40" s="288"/>
      <c r="BF40" s="288"/>
      <c r="BG40" s="288"/>
      <c r="BH40" s="288"/>
      <c r="BI40" s="288"/>
      <c r="BJ40" s="288" t="str">
        <f>IF('入力シート(高齢者用）'!$D76="","",'入力シート(高齢者用）'!D76)</f>
        <v/>
      </c>
      <c r="BK40" s="288"/>
      <c r="BL40" s="288"/>
      <c r="BM40" s="288"/>
      <c r="BN40" s="288"/>
      <c r="BO40" s="288"/>
      <c r="BP40" s="288" t="str">
        <f>IF('入力シート(高齢者用）'!$D80="","",'入力シート(高齢者用）'!D80)</f>
        <v/>
      </c>
      <c r="BQ40" s="288"/>
      <c r="BR40" s="288"/>
      <c r="BS40" s="288"/>
      <c r="BT40" s="288"/>
      <c r="BU40" s="288"/>
      <c r="BV40" s="288" t="str">
        <f>IF('入力シート(高齢者用）'!$D84="","",'入力シート(高齢者用）'!D84)</f>
        <v/>
      </c>
      <c r="BW40" s="288"/>
      <c r="BX40" s="288"/>
      <c r="BY40" s="288"/>
      <c r="BZ40" s="288"/>
      <c r="CA40" s="288"/>
      <c r="CB40" s="288" t="str">
        <f>IF('入力シート(高齢者用）'!$D88="","",'入力シート(高齢者用）'!D88)</f>
        <v/>
      </c>
      <c r="CC40" s="288"/>
      <c r="CD40" s="288"/>
      <c r="CE40" s="288"/>
      <c r="CF40" s="288"/>
      <c r="CG40" s="288"/>
      <c r="CH40" s="289">
        <f>SUM(AX40:CG40)</f>
        <v>0</v>
      </c>
      <c r="CI40" s="289"/>
      <c r="CJ40" s="289"/>
      <c r="CK40" s="289"/>
      <c r="CL40" s="289"/>
      <c r="CM40" s="289"/>
    </row>
    <row r="41" spans="1:92" s="81" customFormat="1" ht="15" customHeight="1" x14ac:dyDescent="0.15">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330"/>
      <c r="AH41" s="331"/>
      <c r="AI41" s="331"/>
      <c r="AJ41" s="331"/>
      <c r="AK41" s="331"/>
      <c r="AL41" s="331"/>
      <c r="AM41" s="331"/>
      <c r="AN41" s="331"/>
      <c r="AO41" s="332"/>
      <c r="AP41" s="292"/>
      <c r="AQ41" s="293"/>
      <c r="AR41" s="229" t="s">
        <v>14</v>
      </c>
      <c r="AS41" s="121"/>
      <c r="AT41" s="121"/>
      <c r="AU41" s="121"/>
      <c r="AV41" s="121"/>
      <c r="AW41" s="122"/>
      <c r="AX41" s="288" t="str">
        <f>IF('入力シート(高齢者用）'!$D69="","",'入力シート(高齢者用）'!D69)</f>
        <v/>
      </c>
      <c r="AY41" s="288"/>
      <c r="AZ41" s="288"/>
      <c r="BA41" s="288"/>
      <c r="BB41" s="288"/>
      <c r="BC41" s="288"/>
      <c r="BD41" s="288" t="str">
        <f>IF('入力シート(高齢者用）'!$D73="","",'入力シート(高齢者用）'!D73)</f>
        <v/>
      </c>
      <c r="BE41" s="288"/>
      <c r="BF41" s="288"/>
      <c r="BG41" s="288"/>
      <c r="BH41" s="288"/>
      <c r="BI41" s="288"/>
      <c r="BJ41" s="288" t="str">
        <f>IF('入力シート(高齢者用）'!$D77="","",'入力シート(高齢者用）'!D77)</f>
        <v/>
      </c>
      <c r="BK41" s="288"/>
      <c r="BL41" s="288"/>
      <c r="BM41" s="288"/>
      <c r="BN41" s="288"/>
      <c r="BO41" s="288"/>
      <c r="BP41" s="288" t="str">
        <f>IF('入力シート(高齢者用）'!$D81="","",'入力シート(高齢者用）'!D81)</f>
        <v/>
      </c>
      <c r="BQ41" s="288"/>
      <c r="BR41" s="288"/>
      <c r="BS41" s="288"/>
      <c r="BT41" s="288"/>
      <c r="BU41" s="288"/>
      <c r="BV41" s="288" t="str">
        <f>IF('入力シート(高齢者用）'!$D85="","",'入力シート(高齢者用）'!D85)</f>
        <v/>
      </c>
      <c r="BW41" s="288"/>
      <c r="BX41" s="288"/>
      <c r="BY41" s="288"/>
      <c r="BZ41" s="288"/>
      <c r="CA41" s="288"/>
      <c r="CB41" s="288" t="str">
        <f>IF('入力シート(高齢者用）'!$D89="","",'入力シート(高齢者用）'!D89)</f>
        <v/>
      </c>
      <c r="CC41" s="288"/>
      <c r="CD41" s="288"/>
      <c r="CE41" s="288"/>
      <c r="CF41" s="288"/>
      <c r="CG41" s="288"/>
      <c r="CH41" s="289">
        <f>SUM(AX41:CG41)</f>
        <v>0</v>
      </c>
      <c r="CI41" s="289"/>
      <c r="CJ41" s="289"/>
      <c r="CK41" s="289"/>
      <c r="CL41" s="289"/>
      <c r="CM41" s="289"/>
      <c r="CN41" s="85"/>
    </row>
    <row r="42" spans="1:92" s="85" customFormat="1" ht="15.75" customHeight="1" x14ac:dyDescent="0.15">
      <c r="A42" s="294" t="s">
        <v>338</v>
      </c>
      <c r="B42" s="235"/>
      <c r="C42" s="235"/>
      <c r="D42" s="235"/>
      <c r="E42" s="235"/>
      <c r="F42" s="235"/>
      <c r="G42" s="235"/>
      <c r="H42" s="235"/>
      <c r="I42" s="235"/>
      <c r="J42" s="235"/>
      <c r="K42" s="235"/>
      <c r="L42" s="235"/>
      <c r="M42" s="235"/>
      <c r="N42" s="235"/>
      <c r="O42" s="235"/>
      <c r="P42" s="235"/>
      <c r="Q42" s="235"/>
      <c r="R42" s="126" t="str">
        <f>IF('入力シート(高齢者用）'!$D94="有","① 有　 2無",IF('入力シート(高齢者用）'!$D94="無","1 有　② 無","1 有　2 無"))</f>
        <v>1 有　2 無</v>
      </c>
      <c r="S42" s="127"/>
      <c r="T42" s="127"/>
      <c r="U42" s="127"/>
      <c r="V42" s="127"/>
      <c r="W42" s="127"/>
      <c r="X42" s="127"/>
      <c r="Y42" s="127"/>
      <c r="Z42" s="127"/>
      <c r="AA42" s="127"/>
      <c r="AB42" s="127"/>
      <c r="AC42" s="127" t="s">
        <v>436</v>
      </c>
      <c r="AD42" s="127"/>
      <c r="AE42" s="127"/>
      <c r="AF42" s="127"/>
      <c r="AG42" s="127"/>
      <c r="AH42" s="127"/>
      <c r="AI42" s="127"/>
      <c r="AJ42" s="127"/>
      <c r="AK42" s="127"/>
      <c r="AL42" s="127"/>
      <c r="AM42" s="127"/>
      <c r="AN42" s="127"/>
      <c r="AO42" s="127" t="str">
        <f>IF('入力シート(高齢者用）'!$D95="","",'入力シート(高齢者用）'!D95)</f>
        <v/>
      </c>
      <c r="AP42" s="127"/>
      <c r="AQ42" s="127"/>
      <c r="AR42" s="127"/>
      <c r="AS42" s="127"/>
      <c r="AT42" s="127"/>
      <c r="AU42" s="127"/>
      <c r="AV42" s="127"/>
      <c r="AW42" s="127"/>
      <c r="AX42" s="127"/>
      <c r="AY42" s="127"/>
      <c r="AZ42" s="127" t="s">
        <v>339</v>
      </c>
      <c r="BA42" s="127"/>
      <c r="BB42" s="127"/>
      <c r="BC42" s="127"/>
      <c r="BD42" s="127"/>
      <c r="BE42" s="127"/>
      <c r="BF42" s="127"/>
      <c r="BG42" s="127"/>
      <c r="BH42" s="127"/>
      <c r="BI42" s="127"/>
      <c r="BJ42" s="127"/>
      <c r="BK42" s="127"/>
      <c r="BL42" s="127"/>
      <c r="BM42" s="127"/>
      <c r="BN42" s="127"/>
      <c r="BO42" s="127"/>
      <c r="BP42" s="127"/>
      <c r="BQ42" s="127"/>
      <c r="BR42" s="127"/>
      <c r="BS42" s="127" t="str">
        <f>IF('入力シート(高齢者用）'!$D96="","",'入力シート(高齢者用）'!D96)</f>
        <v/>
      </c>
      <c r="BT42" s="127"/>
      <c r="BU42" s="127"/>
      <c r="BV42" s="127"/>
      <c r="BW42" s="127"/>
      <c r="BX42" s="127"/>
      <c r="BY42" s="127"/>
      <c r="BZ42" s="127"/>
      <c r="CA42" s="127"/>
      <c r="CB42" s="127"/>
      <c r="CC42" s="127"/>
      <c r="CD42" s="127"/>
      <c r="CE42" s="127"/>
      <c r="CF42" s="127"/>
      <c r="CG42" s="127"/>
      <c r="CH42" s="127"/>
      <c r="CI42" s="127"/>
      <c r="CJ42" s="127"/>
      <c r="CK42" s="127"/>
      <c r="CL42" s="127" t="s">
        <v>316</v>
      </c>
      <c r="CM42" s="128"/>
      <c r="CN42" s="81"/>
    </row>
    <row r="43" spans="1:92" s="81" customFormat="1" ht="13.5" customHeight="1" x14ac:dyDescent="0.15">
      <c r="A43" s="283" t="s">
        <v>340</v>
      </c>
      <c r="B43" s="284"/>
      <c r="C43" s="284"/>
      <c r="D43" s="284"/>
      <c r="E43" s="284"/>
      <c r="F43" s="284"/>
      <c r="G43" s="284"/>
      <c r="H43" s="284"/>
      <c r="I43" s="284"/>
      <c r="J43" s="284"/>
      <c r="K43" s="284"/>
      <c r="L43" s="284"/>
      <c r="M43" s="284"/>
      <c r="N43" s="284"/>
      <c r="O43" s="284"/>
      <c r="P43" s="284"/>
      <c r="Q43" s="284"/>
      <c r="R43" s="284"/>
      <c r="S43" s="284"/>
      <c r="T43" s="285"/>
      <c r="U43" s="229" t="s">
        <v>78</v>
      </c>
      <c r="V43" s="121"/>
      <c r="W43" s="121"/>
      <c r="X43" s="121"/>
      <c r="Y43" s="122"/>
      <c r="Z43" s="229" t="s">
        <v>60</v>
      </c>
      <c r="AA43" s="121"/>
      <c r="AB43" s="121"/>
      <c r="AC43" s="121"/>
      <c r="AD43" s="121"/>
      <c r="AE43" s="121"/>
      <c r="AF43" s="121"/>
      <c r="AG43" s="121"/>
      <c r="AH43" s="121"/>
      <c r="AI43" s="121"/>
      <c r="AJ43" s="122"/>
      <c r="AK43" s="229" t="s">
        <v>61</v>
      </c>
      <c r="AL43" s="121"/>
      <c r="AM43" s="121"/>
      <c r="AN43" s="121"/>
      <c r="AO43" s="121"/>
      <c r="AP43" s="121"/>
      <c r="AQ43" s="121"/>
      <c r="AR43" s="121"/>
      <c r="AS43" s="121"/>
      <c r="AT43" s="121"/>
      <c r="AU43" s="122"/>
      <c r="AV43" s="229" t="s">
        <v>62</v>
      </c>
      <c r="AW43" s="121"/>
      <c r="AX43" s="121"/>
      <c r="AY43" s="121"/>
      <c r="AZ43" s="121"/>
      <c r="BA43" s="121"/>
      <c r="BB43" s="121"/>
      <c r="BC43" s="121"/>
      <c r="BD43" s="121"/>
      <c r="BE43" s="121"/>
      <c r="BF43" s="122"/>
      <c r="BG43" s="286" t="s">
        <v>341</v>
      </c>
      <c r="BH43" s="287"/>
      <c r="BI43" s="287"/>
      <c r="BJ43" s="287"/>
      <c r="BK43" s="287"/>
      <c r="BL43" s="123" t="str">
        <f>IF('入力シート(高齢者用）'!$D97="","",'入力シート(高齢者用）'!D97)</f>
        <v/>
      </c>
      <c r="BM43" s="123"/>
      <c r="BN43" s="123"/>
      <c r="BO43" s="123"/>
      <c r="BP43" s="281" t="s">
        <v>342</v>
      </c>
      <c r="BQ43" s="282"/>
      <c r="BR43" s="229" t="s">
        <v>65</v>
      </c>
      <c r="BS43" s="121"/>
      <c r="BT43" s="121"/>
      <c r="BU43" s="121"/>
      <c r="BV43" s="121"/>
      <c r="BW43" s="121"/>
      <c r="BX43" s="121"/>
      <c r="BY43" s="121"/>
      <c r="BZ43" s="121"/>
      <c r="CA43" s="121"/>
      <c r="CB43" s="122"/>
      <c r="CC43" s="277" t="s">
        <v>64</v>
      </c>
      <c r="CD43" s="278"/>
      <c r="CE43" s="278"/>
      <c r="CF43" s="278"/>
      <c r="CG43" s="278"/>
      <c r="CH43" s="278"/>
      <c r="CI43" s="278"/>
      <c r="CJ43" s="278"/>
      <c r="CK43" s="278"/>
      <c r="CL43" s="278"/>
      <c r="CM43" s="280"/>
    </row>
    <row r="44" spans="1:92" s="81" customFormat="1" ht="13.5" customHeight="1" x14ac:dyDescent="0.15">
      <c r="A44" s="183" t="s">
        <v>343</v>
      </c>
      <c r="B44" s="184"/>
      <c r="C44" s="184"/>
      <c r="D44" s="184"/>
      <c r="E44" s="184"/>
      <c r="F44" s="184"/>
      <c r="G44" s="184"/>
      <c r="H44" s="184"/>
      <c r="I44" s="184"/>
      <c r="J44" s="184"/>
      <c r="K44" s="184"/>
      <c r="L44" s="184"/>
      <c r="M44" s="184"/>
      <c r="N44" s="184"/>
      <c r="O44" s="184"/>
      <c r="P44" s="184"/>
      <c r="Q44" s="184"/>
      <c r="R44" s="184"/>
      <c r="S44" s="184"/>
      <c r="T44" s="185"/>
      <c r="U44" s="126" t="str">
        <f>IF('入力シート(高齢者用）'!$D98="","",'入力シート(高齢者用）'!D98)</f>
        <v/>
      </c>
      <c r="V44" s="127"/>
      <c r="W44" s="127"/>
      <c r="X44" s="127"/>
      <c r="Y44" s="128"/>
      <c r="Z44" s="126" t="str">
        <f>IF('入力シート(高齢者用）'!$D99="","",'入力シート(高齢者用）'!D99)</f>
        <v/>
      </c>
      <c r="AA44" s="127"/>
      <c r="AB44" s="127"/>
      <c r="AC44" s="127"/>
      <c r="AD44" s="127"/>
      <c r="AE44" s="127"/>
      <c r="AF44" s="127"/>
      <c r="AG44" s="127"/>
      <c r="AH44" s="127"/>
      <c r="AI44" s="127"/>
      <c r="AJ44" s="128"/>
      <c r="AK44" s="126" t="str">
        <f>IF('入力シート(高齢者用）'!$D100="","",'入力シート(高齢者用）'!D100)</f>
        <v/>
      </c>
      <c r="AL44" s="127"/>
      <c r="AM44" s="127"/>
      <c r="AN44" s="127"/>
      <c r="AO44" s="127"/>
      <c r="AP44" s="127"/>
      <c r="AQ44" s="127"/>
      <c r="AR44" s="127"/>
      <c r="AS44" s="127"/>
      <c r="AT44" s="127"/>
      <c r="AU44" s="128"/>
      <c r="AV44" s="126" t="str">
        <f>IF('入力シート(高齢者用）'!$D101="","",'入力シート(高齢者用）'!D101)</f>
        <v/>
      </c>
      <c r="AW44" s="127"/>
      <c r="AX44" s="127"/>
      <c r="AY44" s="127"/>
      <c r="AZ44" s="127"/>
      <c r="BA44" s="127"/>
      <c r="BB44" s="127"/>
      <c r="BC44" s="127"/>
      <c r="BD44" s="127"/>
      <c r="BE44" s="127"/>
      <c r="BF44" s="128"/>
      <c r="BG44" s="126" t="str">
        <f>IF('入力シート(高齢者用）'!$D102="","",'入力シート(高齢者用）'!D102)</f>
        <v/>
      </c>
      <c r="BH44" s="127"/>
      <c r="BI44" s="127"/>
      <c r="BJ44" s="127"/>
      <c r="BK44" s="127"/>
      <c r="BL44" s="127"/>
      <c r="BM44" s="127"/>
      <c r="BN44" s="127"/>
      <c r="BO44" s="127"/>
      <c r="BP44" s="127"/>
      <c r="BQ44" s="128"/>
      <c r="BR44" s="135">
        <f>SUM(Z44:BQ44)</f>
        <v>0</v>
      </c>
      <c r="BS44" s="136"/>
      <c r="BT44" s="136"/>
      <c r="BU44" s="136"/>
      <c r="BV44" s="136"/>
      <c r="BW44" s="136"/>
      <c r="BX44" s="136"/>
      <c r="BY44" s="136"/>
      <c r="BZ44" s="136"/>
      <c r="CA44" s="136"/>
      <c r="CB44" s="276"/>
      <c r="CC44" s="126" t="str">
        <f>IF('入力シート(高齢者用）'!$D104="","",'入力シート(高齢者用）'!D104)</f>
        <v/>
      </c>
      <c r="CD44" s="127"/>
      <c r="CE44" s="127"/>
      <c r="CF44" s="127"/>
      <c r="CG44" s="127"/>
      <c r="CH44" s="127"/>
      <c r="CI44" s="127"/>
      <c r="CJ44" s="127"/>
      <c r="CK44" s="127"/>
      <c r="CL44" s="127"/>
      <c r="CM44" s="128"/>
    </row>
    <row r="45" spans="1:92" s="81" customFormat="1" ht="13.5" customHeight="1" x14ac:dyDescent="0.15">
      <c r="A45" s="183" t="s">
        <v>344</v>
      </c>
      <c r="B45" s="184"/>
      <c r="C45" s="184"/>
      <c r="D45" s="184"/>
      <c r="E45" s="184"/>
      <c r="F45" s="184"/>
      <c r="G45" s="184"/>
      <c r="H45" s="184"/>
      <c r="I45" s="184"/>
      <c r="J45" s="184"/>
      <c r="K45" s="184"/>
      <c r="L45" s="184"/>
      <c r="M45" s="184"/>
      <c r="N45" s="184"/>
      <c r="O45" s="184"/>
      <c r="P45" s="184"/>
      <c r="Q45" s="184"/>
      <c r="R45" s="184"/>
      <c r="S45" s="184"/>
      <c r="T45" s="185"/>
      <c r="U45" s="126" t="str">
        <f>IF('入力シート(高齢者用）'!$D105="","",'入力シート(高齢者用）'!D105)</f>
        <v/>
      </c>
      <c r="V45" s="127"/>
      <c r="W45" s="127"/>
      <c r="X45" s="127"/>
      <c r="Y45" s="128"/>
      <c r="Z45" s="126" t="str">
        <f>IF('入力シート(高齢者用）'!$D106="","",'入力シート(高齢者用）'!D106)</f>
        <v/>
      </c>
      <c r="AA45" s="127"/>
      <c r="AB45" s="127"/>
      <c r="AC45" s="127"/>
      <c r="AD45" s="127"/>
      <c r="AE45" s="127"/>
      <c r="AF45" s="127"/>
      <c r="AG45" s="127"/>
      <c r="AH45" s="127"/>
      <c r="AI45" s="127"/>
      <c r="AJ45" s="128"/>
      <c r="AK45" s="126" t="str">
        <f>IF('入力シート(高齢者用）'!$D107="","",'入力シート(高齢者用）'!D107)</f>
        <v/>
      </c>
      <c r="AL45" s="127"/>
      <c r="AM45" s="127"/>
      <c r="AN45" s="127"/>
      <c r="AO45" s="127"/>
      <c r="AP45" s="127"/>
      <c r="AQ45" s="127"/>
      <c r="AR45" s="127"/>
      <c r="AS45" s="127"/>
      <c r="AT45" s="127"/>
      <c r="AU45" s="128"/>
      <c r="AV45" s="126" t="str">
        <f>IF('入力シート(高齢者用）'!$D108="","",'入力シート(高齢者用）'!D108)</f>
        <v/>
      </c>
      <c r="AW45" s="127"/>
      <c r="AX45" s="127"/>
      <c r="AY45" s="127"/>
      <c r="AZ45" s="127"/>
      <c r="BA45" s="127"/>
      <c r="BB45" s="127"/>
      <c r="BC45" s="127"/>
      <c r="BD45" s="127"/>
      <c r="BE45" s="127"/>
      <c r="BF45" s="128"/>
      <c r="BG45" s="126" t="str">
        <f>IF('入力シート(高齢者用）'!$D109="","",'入力シート(高齢者用）'!D109)</f>
        <v/>
      </c>
      <c r="BH45" s="127"/>
      <c r="BI45" s="127"/>
      <c r="BJ45" s="127"/>
      <c r="BK45" s="127"/>
      <c r="BL45" s="127"/>
      <c r="BM45" s="127"/>
      <c r="BN45" s="127"/>
      <c r="BO45" s="127"/>
      <c r="BP45" s="127"/>
      <c r="BQ45" s="128"/>
      <c r="BR45" s="135">
        <f>SUM(Z45:BQ45)</f>
        <v>0</v>
      </c>
      <c r="BS45" s="136"/>
      <c r="BT45" s="136"/>
      <c r="BU45" s="136"/>
      <c r="BV45" s="136"/>
      <c r="BW45" s="136"/>
      <c r="BX45" s="136"/>
      <c r="BY45" s="136"/>
      <c r="BZ45" s="136"/>
      <c r="CA45" s="136"/>
      <c r="CB45" s="276"/>
      <c r="CC45" s="126" t="str">
        <f>IF('入力シート(高齢者用）'!$D111="","",'入力シート(高齢者用）'!D111)</f>
        <v/>
      </c>
      <c r="CD45" s="127"/>
      <c r="CE45" s="127"/>
      <c r="CF45" s="127"/>
      <c r="CG45" s="127"/>
      <c r="CH45" s="127"/>
      <c r="CI45" s="127"/>
      <c r="CJ45" s="127"/>
      <c r="CK45" s="127"/>
      <c r="CL45" s="127"/>
      <c r="CM45" s="128"/>
    </row>
    <row r="46" spans="1:92" s="81" customFormat="1" ht="13.5" customHeight="1" x14ac:dyDescent="0.15">
      <c r="A46" s="183" t="s">
        <v>345</v>
      </c>
      <c r="B46" s="184"/>
      <c r="C46" s="184"/>
      <c r="D46" s="184"/>
      <c r="E46" s="184"/>
      <c r="F46" s="184"/>
      <c r="G46" s="184"/>
      <c r="H46" s="184"/>
      <c r="I46" s="184"/>
      <c r="J46" s="184"/>
      <c r="K46" s="184"/>
      <c r="L46" s="184"/>
      <c r="M46" s="184"/>
      <c r="N46" s="184"/>
      <c r="O46" s="184"/>
      <c r="P46" s="184"/>
      <c r="Q46" s="184"/>
      <c r="R46" s="184"/>
      <c r="S46" s="184"/>
      <c r="T46" s="185"/>
      <c r="U46" s="126" t="str">
        <f>IF('入力シート(高齢者用）'!$D112="","",'入力シート(高齢者用）'!D112)</f>
        <v/>
      </c>
      <c r="V46" s="127"/>
      <c r="W46" s="127"/>
      <c r="X46" s="127"/>
      <c r="Y46" s="128"/>
      <c r="Z46" s="126" t="str">
        <f>IF('入力シート(高齢者用）'!$D113="","",'入力シート(高齢者用）'!D113)</f>
        <v/>
      </c>
      <c r="AA46" s="127"/>
      <c r="AB46" s="127"/>
      <c r="AC46" s="127"/>
      <c r="AD46" s="127"/>
      <c r="AE46" s="127"/>
      <c r="AF46" s="127"/>
      <c r="AG46" s="127"/>
      <c r="AH46" s="127"/>
      <c r="AI46" s="127"/>
      <c r="AJ46" s="128"/>
      <c r="AK46" s="126" t="str">
        <f>IF('入力シート(高齢者用）'!$D114="","",'入力シート(高齢者用）'!D114)</f>
        <v/>
      </c>
      <c r="AL46" s="127"/>
      <c r="AM46" s="127"/>
      <c r="AN46" s="127"/>
      <c r="AO46" s="127"/>
      <c r="AP46" s="127"/>
      <c r="AQ46" s="127"/>
      <c r="AR46" s="127"/>
      <c r="AS46" s="127"/>
      <c r="AT46" s="127"/>
      <c r="AU46" s="128"/>
      <c r="AV46" s="126" t="str">
        <f>IF('入力シート(高齢者用）'!$D115="","",'入力シート(高齢者用）'!D115)</f>
        <v/>
      </c>
      <c r="AW46" s="127"/>
      <c r="AX46" s="127"/>
      <c r="AY46" s="127"/>
      <c r="AZ46" s="127"/>
      <c r="BA46" s="127"/>
      <c r="BB46" s="127"/>
      <c r="BC46" s="127"/>
      <c r="BD46" s="127"/>
      <c r="BE46" s="127"/>
      <c r="BF46" s="128"/>
      <c r="BG46" s="126" t="str">
        <f>IF('入力シート(高齢者用）'!$D116="","",'入力シート(高齢者用）'!D116)</f>
        <v/>
      </c>
      <c r="BH46" s="127"/>
      <c r="BI46" s="127"/>
      <c r="BJ46" s="127"/>
      <c r="BK46" s="127"/>
      <c r="BL46" s="127"/>
      <c r="BM46" s="127"/>
      <c r="BN46" s="127"/>
      <c r="BO46" s="127"/>
      <c r="BP46" s="127"/>
      <c r="BQ46" s="128"/>
      <c r="BR46" s="135">
        <f>SUM(Z46:BQ46)</f>
        <v>0</v>
      </c>
      <c r="BS46" s="136"/>
      <c r="BT46" s="136"/>
      <c r="BU46" s="136"/>
      <c r="BV46" s="136"/>
      <c r="BW46" s="136"/>
      <c r="BX46" s="136"/>
      <c r="BY46" s="136"/>
      <c r="BZ46" s="136"/>
      <c r="CA46" s="136"/>
      <c r="CB46" s="276"/>
      <c r="CC46" s="126" t="str">
        <f>IF('入力シート(高齢者用）'!$D118="","",'入力シート(高齢者用）'!D118)</f>
        <v/>
      </c>
      <c r="CD46" s="127"/>
      <c r="CE46" s="127"/>
      <c r="CF46" s="127"/>
      <c r="CG46" s="127"/>
      <c r="CH46" s="127"/>
      <c r="CI46" s="127"/>
      <c r="CJ46" s="127"/>
      <c r="CK46" s="127"/>
      <c r="CL46" s="127"/>
      <c r="CM46" s="128"/>
    </row>
    <row r="47" spans="1:92" s="81" customFormat="1" ht="13.5" customHeight="1" x14ac:dyDescent="0.15">
      <c r="A47" s="277" t="s">
        <v>346</v>
      </c>
      <c r="B47" s="278"/>
      <c r="C47" s="278"/>
      <c r="D47" s="278"/>
      <c r="E47" s="278"/>
      <c r="F47" s="278"/>
      <c r="G47" s="278"/>
      <c r="H47" s="278"/>
      <c r="I47" s="278"/>
      <c r="J47" s="127" t="str">
        <f>IF('入力シート(高齢者用）'!$D119="","",'入力シート(高齢者用）'!D119)</f>
        <v/>
      </c>
      <c r="K47" s="127"/>
      <c r="L47" s="127"/>
      <c r="M47" s="127"/>
      <c r="N47" s="127"/>
      <c r="O47" s="127"/>
      <c r="P47" s="127"/>
      <c r="Q47" s="127"/>
      <c r="R47" s="127"/>
      <c r="S47" s="279" t="s">
        <v>316</v>
      </c>
      <c r="T47" s="280"/>
      <c r="U47" s="126" t="str">
        <f>IF('入力シート(高齢者用）'!$D120="","",'入力シート(高齢者用）'!D120)</f>
        <v/>
      </c>
      <c r="V47" s="127"/>
      <c r="W47" s="127"/>
      <c r="X47" s="127"/>
      <c r="Y47" s="128"/>
      <c r="Z47" s="126" t="str">
        <f>IF('入力シート(高齢者用）'!$D121="","",'入力シート(高齢者用）'!D121)</f>
        <v/>
      </c>
      <c r="AA47" s="127"/>
      <c r="AB47" s="127"/>
      <c r="AC47" s="127"/>
      <c r="AD47" s="127"/>
      <c r="AE47" s="127"/>
      <c r="AF47" s="127"/>
      <c r="AG47" s="127"/>
      <c r="AH47" s="127"/>
      <c r="AI47" s="127"/>
      <c r="AJ47" s="128"/>
      <c r="AK47" s="126" t="str">
        <f>IF('入力シート(高齢者用）'!$D122="","",'入力シート(高齢者用）'!D122)</f>
        <v/>
      </c>
      <c r="AL47" s="127"/>
      <c r="AM47" s="127"/>
      <c r="AN47" s="127"/>
      <c r="AO47" s="127"/>
      <c r="AP47" s="127"/>
      <c r="AQ47" s="127"/>
      <c r="AR47" s="127"/>
      <c r="AS47" s="127"/>
      <c r="AT47" s="127"/>
      <c r="AU47" s="128"/>
      <c r="AV47" s="126" t="str">
        <f>IF('入力シート(高齢者用）'!$D123="","",'入力シート(高齢者用）'!D123)</f>
        <v/>
      </c>
      <c r="AW47" s="127"/>
      <c r="AX47" s="127"/>
      <c r="AY47" s="127"/>
      <c r="AZ47" s="127"/>
      <c r="BA47" s="127"/>
      <c r="BB47" s="127"/>
      <c r="BC47" s="127"/>
      <c r="BD47" s="127"/>
      <c r="BE47" s="127"/>
      <c r="BF47" s="128"/>
      <c r="BG47" s="126" t="str">
        <f>IF('入力シート(高齢者用）'!$D124="","",'入力シート(高齢者用）'!D124)</f>
        <v/>
      </c>
      <c r="BH47" s="127"/>
      <c r="BI47" s="127"/>
      <c r="BJ47" s="127"/>
      <c r="BK47" s="127"/>
      <c r="BL47" s="127"/>
      <c r="BM47" s="127"/>
      <c r="BN47" s="127"/>
      <c r="BO47" s="127"/>
      <c r="BP47" s="127"/>
      <c r="BQ47" s="128"/>
      <c r="BR47" s="135">
        <f>SUM(Z47:BQ47)</f>
        <v>0</v>
      </c>
      <c r="BS47" s="136"/>
      <c r="BT47" s="136"/>
      <c r="BU47" s="136"/>
      <c r="BV47" s="136"/>
      <c r="BW47" s="136"/>
      <c r="BX47" s="136"/>
      <c r="BY47" s="136"/>
      <c r="BZ47" s="136"/>
      <c r="CA47" s="136"/>
      <c r="CB47" s="276"/>
      <c r="CC47" s="126" t="str">
        <f>IF('入力シート(高齢者用）'!$D126="","",'入力シート(高齢者用）'!D126)</f>
        <v/>
      </c>
      <c r="CD47" s="127"/>
      <c r="CE47" s="127"/>
      <c r="CF47" s="127"/>
      <c r="CG47" s="127"/>
      <c r="CH47" s="127"/>
      <c r="CI47" s="127"/>
      <c r="CJ47" s="127"/>
      <c r="CK47" s="127"/>
      <c r="CL47" s="127"/>
      <c r="CM47" s="128"/>
    </row>
    <row r="48" spans="1:92" s="81" customFormat="1" ht="13.5" customHeight="1" x14ac:dyDescent="0.15">
      <c r="A48" s="183" t="s">
        <v>347</v>
      </c>
      <c r="B48" s="184"/>
      <c r="C48" s="184"/>
      <c r="D48" s="184"/>
      <c r="E48" s="184"/>
      <c r="F48" s="184"/>
      <c r="G48" s="184"/>
      <c r="H48" s="184"/>
      <c r="I48" s="184"/>
      <c r="J48" s="184"/>
      <c r="K48" s="184"/>
      <c r="L48" s="184"/>
      <c r="M48" s="184"/>
      <c r="N48" s="184"/>
      <c r="O48" s="184"/>
      <c r="P48" s="184"/>
      <c r="Q48" s="184"/>
      <c r="R48" s="184"/>
      <c r="S48" s="184"/>
      <c r="T48" s="185"/>
      <c r="U48" s="135">
        <f>SUM(U44:Y47)</f>
        <v>0</v>
      </c>
      <c r="V48" s="136"/>
      <c r="W48" s="136"/>
      <c r="X48" s="136"/>
      <c r="Y48" s="276"/>
      <c r="Z48" s="135">
        <f>SUM(Z44:AJ47)</f>
        <v>0</v>
      </c>
      <c r="AA48" s="136"/>
      <c r="AB48" s="136"/>
      <c r="AC48" s="136"/>
      <c r="AD48" s="136"/>
      <c r="AE48" s="136"/>
      <c r="AF48" s="136"/>
      <c r="AG48" s="136"/>
      <c r="AH48" s="136"/>
      <c r="AI48" s="136"/>
      <c r="AJ48" s="276"/>
      <c r="AK48" s="135">
        <f>SUM(AK44:AU47)</f>
        <v>0</v>
      </c>
      <c r="AL48" s="136"/>
      <c r="AM48" s="136"/>
      <c r="AN48" s="136"/>
      <c r="AO48" s="136"/>
      <c r="AP48" s="136"/>
      <c r="AQ48" s="136"/>
      <c r="AR48" s="136"/>
      <c r="AS48" s="136"/>
      <c r="AT48" s="136"/>
      <c r="AU48" s="276"/>
      <c r="AV48" s="135">
        <f>SUM(AV44:BF47)</f>
        <v>0</v>
      </c>
      <c r="AW48" s="136"/>
      <c r="AX48" s="136"/>
      <c r="AY48" s="136"/>
      <c r="AZ48" s="136"/>
      <c r="BA48" s="136"/>
      <c r="BB48" s="136"/>
      <c r="BC48" s="136"/>
      <c r="BD48" s="136"/>
      <c r="BE48" s="136"/>
      <c r="BF48" s="276"/>
      <c r="BG48" s="135">
        <f>SUM(BG44:BQ47)</f>
        <v>0</v>
      </c>
      <c r="BH48" s="136"/>
      <c r="BI48" s="136"/>
      <c r="BJ48" s="136"/>
      <c r="BK48" s="136"/>
      <c r="BL48" s="136"/>
      <c r="BM48" s="136"/>
      <c r="BN48" s="136"/>
      <c r="BO48" s="136"/>
      <c r="BP48" s="136"/>
      <c r="BQ48" s="276"/>
      <c r="BR48" s="135">
        <f>SUM(BR44:CB47)</f>
        <v>0</v>
      </c>
      <c r="BS48" s="136"/>
      <c r="BT48" s="136"/>
      <c r="BU48" s="136"/>
      <c r="BV48" s="136"/>
      <c r="BW48" s="136"/>
      <c r="BX48" s="136"/>
      <c r="BY48" s="136"/>
      <c r="BZ48" s="136"/>
      <c r="CA48" s="136"/>
      <c r="CB48" s="276"/>
      <c r="CC48" s="126" t="str">
        <f>IF('入力シート(高齢者用）'!$D133="","",'入力シート(高齢者用）'!D133)</f>
        <v/>
      </c>
      <c r="CD48" s="127"/>
      <c r="CE48" s="127"/>
      <c r="CF48" s="127"/>
      <c r="CG48" s="127"/>
      <c r="CH48" s="127"/>
      <c r="CI48" s="127"/>
      <c r="CJ48" s="127"/>
      <c r="CK48" s="127"/>
      <c r="CL48" s="127"/>
      <c r="CM48" s="128"/>
    </row>
    <row r="49" spans="1:92" s="81" customFormat="1" ht="15" customHeight="1" x14ac:dyDescent="0.15">
      <c r="A49" s="86"/>
      <c r="B49" s="87"/>
      <c r="C49" s="87"/>
      <c r="D49" s="87"/>
      <c r="E49" s="87"/>
      <c r="F49" s="87"/>
      <c r="G49" s="87"/>
      <c r="H49" s="87"/>
      <c r="I49" s="87"/>
      <c r="J49" s="87"/>
      <c r="K49" s="87"/>
      <c r="L49" s="87"/>
      <c r="M49" s="87"/>
      <c r="N49" s="87"/>
      <c r="O49" s="87"/>
      <c r="P49" s="87"/>
      <c r="Q49" s="87"/>
      <c r="R49" s="87"/>
      <c r="S49" s="87"/>
      <c r="T49" s="87"/>
      <c r="U49" s="87"/>
      <c r="V49" s="88"/>
      <c r="W49" s="260" t="s">
        <v>79</v>
      </c>
      <c r="X49" s="261"/>
      <c r="Y49" s="261"/>
      <c r="Z49" s="261"/>
      <c r="AA49" s="261"/>
      <c r="AB49" s="261"/>
      <c r="AC49" s="261"/>
      <c r="AD49" s="261"/>
      <c r="AE49" s="261"/>
      <c r="AF49" s="262"/>
      <c r="AG49" s="120" t="s">
        <v>80</v>
      </c>
      <c r="AH49" s="121"/>
      <c r="AI49" s="121"/>
      <c r="AJ49" s="122"/>
      <c r="AK49" s="126" t="str">
        <f>IF('入力シート(高齢者用）'!$D136="","",'入力シート(高齢者用）'!D136)</f>
        <v/>
      </c>
      <c r="AL49" s="127"/>
      <c r="AM49" s="127"/>
      <c r="AN49" s="127"/>
      <c r="AO49" s="127"/>
      <c r="AP49" s="127"/>
      <c r="AQ49" s="123" t="s">
        <v>85</v>
      </c>
      <c r="AR49" s="123"/>
      <c r="AS49" s="123"/>
      <c r="AT49" s="123"/>
      <c r="AU49" s="124"/>
      <c r="AV49" s="126" t="str">
        <f>IF('入力シート(高齢者用）'!$D137="","",'入力シート(高齢者用）'!D137)</f>
        <v/>
      </c>
      <c r="AW49" s="127"/>
      <c r="AX49" s="127"/>
      <c r="AY49" s="127"/>
      <c r="AZ49" s="127"/>
      <c r="BA49" s="127"/>
      <c r="BB49" s="123" t="s">
        <v>85</v>
      </c>
      <c r="BC49" s="123"/>
      <c r="BD49" s="123"/>
      <c r="BE49" s="123"/>
      <c r="BF49" s="124"/>
      <c r="BG49" s="126" t="str">
        <f>IF('入力シート(高齢者用）'!$D138="","",'入力シート(高齢者用）'!D138)</f>
        <v/>
      </c>
      <c r="BH49" s="127"/>
      <c r="BI49" s="127"/>
      <c r="BJ49" s="127"/>
      <c r="BK49" s="127"/>
      <c r="BL49" s="127"/>
      <c r="BM49" s="123" t="s">
        <v>85</v>
      </c>
      <c r="BN49" s="123"/>
      <c r="BO49" s="123"/>
      <c r="BP49" s="123"/>
      <c r="BQ49" s="124"/>
      <c r="BR49" s="126" t="str">
        <f>IF('入力シート(高齢者用）'!$D139="","",'入力シート(高齢者用）'!D139)</f>
        <v/>
      </c>
      <c r="BS49" s="127"/>
      <c r="BT49" s="127"/>
      <c r="BU49" s="127"/>
      <c r="BV49" s="127"/>
      <c r="BW49" s="127"/>
      <c r="BX49" s="123" t="s">
        <v>85</v>
      </c>
      <c r="BY49" s="123"/>
      <c r="BZ49" s="123"/>
      <c r="CA49" s="123"/>
      <c r="CB49" s="124"/>
      <c r="CC49" s="161" t="s">
        <v>41</v>
      </c>
      <c r="CD49" s="123"/>
      <c r="CE49" s="123"/>
      <c r="CF49" s="123"/>
      <c r="CG49" s="123"/>
      <c r="CH49" s="123"/>
      <c r="CI49" s="123"/>
      <c r="CJ49" s="123"/>
      <c r="CK49" s="123"/>
      <c r="CL49" s="123"/>
      <c r="CM49" s="124"/>
    </row>
    <row r="50" spans="1:92" s="81" customFormat="1" ht="15" customHeight="1" x14ac:dyDescent="0.15">
      <c r="A50" s="140" t="s">
        <v>487</v>
      </c>
      <c r="B50" s="141"/>
      <c r="C50" s="141"/>
      <c r="D50" s="141"/>
      <c r="E50" s="141"/>
      <c r="F50" s="141"/>
      <c r="G50" s="141"/>
      <c r="H50" s="141"/>
      <c r="I50" s="141"/>
      <c r="J50" s="141"/>
      <c r="K50" s="141"/>
      <c r="L50" s="141"/>
      <c r="M50" s="141"/>
      <c r="N50" s="141"/>
      <c r="O50" s="141"/>
      <c r="P50" s="141"/>
      <c r="Q50" s="141"/>
      <c r="R50" s="141"/>
      <c r="S50" s="141"/>
      <c r="T50" s="141"/>
      <c r="U50" s="141"/>
      <c r="V50" s="142"/>
      <c r="W50" s="155" t="s">
        <v>81</v>
      </c>
      <c r="X50" s="156"/>
      <c r="Y50" s="156"/>
      <c r="Z50" s="156"/>
      <c r="AA50" s="156"/>
      <c r="AB50" s="156"/>
      <c r="AC50" s="156"/>
      <c r="AD50" s="156"/>
      <c r="AE50" s="156"/>
      <c r="AF50" s="157"/>
      <c r="AG50" s="120" t="s">
        <v>83</v>
      </c>
      <c r="AH50" s="121"/>
      <c r="AI50" s="121"/>
      <c r="AJ50" s="122"/>
      <c r="AK50" s="126" t="str">
        <f>IF('入力シート(高齢者用）'!$D140="","",'入力シート(高齢者用）'!D140)</f>
        <v/>
      </c>
      <c r="AL50" s="127"/>
      <c r="AM50" s="127"/>
      <c r="AN50" s="127"/>
      <c r="AO50" s="127"/>
      <c r="AP50" s="127"/>
      <c r="AQ50" s="127"/>
      <c r="AR50" s="127"/>
      <c r="AS50" s="127"/>
      <c r="AT50" s="127"/>
      <c r="AU50" s="128"/>
      <c r="AV50" s="126" t="str">
        <f>IF('入力シート(高齢者用）'!$D141="","",'入力シート(高齢者用）'!D141)</f>
        <v/>
      </c>
      <c r="AW50" s="127"/>
      <c r="AX50" s="127"/>
      <c r="AY50" s="127"/>
      <c r="AZ50" s="127"/>
      <c r="BA50" s="127"/>
      <c r="BB50" s="127"/>
      <c r="BC50" s="127"/>
      <c r="BD50" s="127"/>
      <c r="BE50" s="127"/>
      <c r="BF50" s="128"/>
      <c r="BG50" s="126" t="str">
        <f>IF('入力シート(高齢者用）'!$D142="","",'入力シート(高齢者用）'!D142)</f>
        <v/>
      </c>
      <c r="BH50" s="127"/>
      <c r="BI50" s="127"/>
      <c r="BJ50" s="127"/>
      <c r="BK50" s="127"/>
      <c r="BL50" s="127"/>
      <c r="BM50" s="127"/>
      <c r="BN50" s="127"/>
      <c r="BO50" s="127"/>
      <c r="BP50" s="127"/>
      <c r="BQ50" s="128"/>
      <c r="BR50" s="126" t="str">
        <f>IF('入力シート(高齢者用）'!$D143="","",'入力シート(高齢者用）'!D143)</f>
        <v/>
      </c>
      <c r="BS50" s="127"/>
      <c r="BT50" s="127"/>
      <c r="BU50" s="127"/>
      <c r="BV50" s="127"/>
      <c r="BW50" s="127"/>
      <c r="BX50" s="127"/>
      <c r="BY50" s="127"/>
      <c r="BZ50" s="127"/>
      <c r="CA50" s="127"/>
      <c r="CB50" s="128"/>
      <c r="CC50" s="135">
        <f>SUM(AK50:CB50)</f>
        <v>0</v>
      </c>
      <c r="CD50" s="136"/>
      <c r="CE50" s="136"/>
      <c r="CF50" s="136"/>
      <c r="CG50" s="136"/>
      <c r="CH50" s="136"/>
      <c r="CI50" s="136"/>
      <c r="CJ50" s="136"/>
      <c r="CK50" s="136"/>
      <c r="CL50" s="127" t="s">
        <v>348</v>
      </c>
      <c r="CM50" s="128"/>
    </row>
    <row r="51" spans="1:92" s="81" customFormat="1" ht="15" customHeight="1" x14ac:dyDescent="0.15">
      <c r="A51" s="83"/>
      <c r="B51" s="84"/>
      <c r="C51" s="84"/>
      <c r="D51" s="84"/>
      <c r="E51" s="84"/>
      <c r="F51" s="84"/>
      <c r="G51" s="84"/>
      <c r="H51" s="84"/>
      <c r="I51" s="84"/>
      <c r="J51" s="84"/>
      <c r="K51" s="84"/>
      <c r="L51" s="84"/>
      <c r="M51" s="84"/>
      <c r="N51" s="84"/>
      <c r="O51" s="84"/>
      <c r="P51" s="84"/>
      <c r="Q51" s="84"/>
      <c r="R51" s="84"/>
      <c r="S51" s="84"/>
      <c r="T51" s="84"/>
      <c r="U51" s="76"/>
      <c r="V51" s="89"/>
      <c r="W51" s="158"/>
      <c r="X51" s="159"/>
      <c r="Y51" s="159"/>
      <c r="Z51" s="159"/>
      <c r="AA51" s="159"/>
      <c r="AB51" s="159"/>
      <c r="AC51" s="159"/>
      <c r="AD51" s="159"/>
      <c r="AE51" s="159"/>
      <c r="AF51" s="160"/>
      <c r="AG51" s="120" t="s">
        <v>84</v>
      </c>
      <c r="AH51" s="121"/>
      <c r="AI51" s="121"/>
      <c r="AJ51" s="122"/>
      <c r="AK51" s="126" t="str">
        <f>IF('入力シート(高齢者用）'!$D145="","",'入力シート(高齢者用）'!D145)</f>
        <v/>
      </c>
      <c r="AL51" s="127"/>
      <c r="AM51" s="127"/>
      <c r="AN51" s="127"/>
      <c r="AO51" s="127"/>
      <c r="AP51" s="127"/>
      <c r="AQ51" s="127"/>
      <c r="AR51" s="127"/>
      <c r="AS51" s="127"/>
      <c r="AT51" s="127"/>
      <c r="AU51" s="128"/>
      <c r="AV51" s="126" t="str">
        <f>IF('入力シート(高齢者用）'!$D146="","",'入力シート(高齢者用）'!D146)</f>
        <v/>
      </c>
      <c r="AW51" s="127"/>
      <c r="AX51" s="127"/>
      <c r="AY51" s="127"/>
      <c r="AZ51" s="127"/>
      <c r="BA51" s="127"/>
      <c r="BB51" s="127"/>
      <c r="BC51" s="127"/>
      <c r="BD51" s="127"/>
      <c r="BE51" s="127"/>
      <c r="BF51" s="128"/>
      <c r="BG51" s="126" t="str">
        <f>IF('入力シート(高齢者用）'!$D147="","",'入力シート(高齢者用）'!D147)</f>
        <v/>
      </c>
      <c r="BH51" s="127"/>
      <c r="BI51" s="127"/>
      <c r="BJ51" s="127"/>
      <c r="BK51" s="127"/>
      <c r="BL51" s="127"/>
      <c r="BM51" s="127"/>
      <c r="BN51" s="127"/>
      <c r="BO51" s="127"/>
      <c r="BP51" s="127"/>
      <c r="BQ51" s="128"/>
      <c r="BR51" s="126" t="str">
        <f>IF('入力シート(高齢者用）'!$D148="","",'入力シート(高齢者用）'!D148)</f>
        <v/>
      </c>
      <c r="BS51" s="127"/>
      <c r="BT51" s="127"/>
      <c r="BU51" s="127"/>
      <c r="BV51" s="127"/>
      <c r="BW51" s="127"/>
      <c r="BX51" s="127"/>
      <c r="BY51" s="127"/>
      <c r="BZ51" s="127"/>
      <c r="CA51" s="127"/>
      <c r="CB51" s="128"/>
      <c r="CC51" s="135">
        <f t="shared" ref="CC51:CC55" si="0">SUM(AK51:CB51)</f>
        <v>0</v>
      </c>
      <c r="CD51" s="136"/>
      <c r="CE51" s="136"/>
      <c r="CF51" s="136"/>
      <c r="CG51" s="136"/>
      <c r="CH51" s="136"/>
      <c r="CI51" s="136"/>
      <c r="CJ51" s="136"/>
      <c r="CK51" s="136"/>
      <c r="CL51" s="127" t="s">
        <v>348</v>
      </c>
      <c r="CM51" s="128"/>
    </row>
    <row r="52" spans="1:92" s="81" customFormat="1" ht="15" customHeight="1" x14ac:dyDescent="0.15">
      <c r="A52" s="265" t="str">
        <f>IF('入力シート(高齢者用）'!$D134="有"," ①有　　　2 無",IF('入力シート(高齢者用）'!$D134="無"," 1 有　　　②無"," 1 有　　　2 無"))</f>
        <v xml:space="preserve"> 1 有　　　2 無</v>
      </c>
      <c r="B52" s="266"/>
      <c r="C52" s="266"/>
      <c r="D52" s="266"/>
      <c r="E52" s="266"/>
      <c r="F52" s="266"/>
      <c r="G52" s="266"/>
      <c r="H52" s="266"/>
      <c r="I52" s="266"/>
      <c r="J52" s="266"/>
      <c r="K52" s="266"/>
      <c r="L52" s="266"/>
      <c r="M52" s="266"/>
      <c r="N52" s="266"/>
      <c r="O52" s="266"/>
      <c r="P52" s="266"/>
      <c r="Q52" s="266"/>
      <c r="R52" s="266"/>
      <c r="S52" s="266"/>
      <c r="T52" s="266"/>
      <c r="U52" s="266"/>
      <c r="V52" s="267"/>
      <c r="W52" s="155" t="s">
        <v>349</v>
      </c>
      <c r="X52" s="268"/>
      <c r="Y52" s="268"/>
      <c r="Z52" s="268"/>
      <c r="AA52" s="268"/>
      <c r="AB52" s="268"/>
      <c r="AC52" s="268"/>
      <c r="AD52" s="268"/>
      <c r="AE52" s="268"/>
      <c r="AF52" s="269"/>
      <c r="AG52" s="120" t="s">
        <v>83</v>
      </c>
      <c r="AH52" s="121"/>
      <c r="AI52" s="121"/>
      <c r="AJ52" s="122"/>
      <c r="AK52" s="126" t="str">
        <f>IF('入力シート(高齢者用）'!$D150="","",'入力シート(高齢者用）'!D150)</f>
        <v/>
      </c>
      <c r="AL52" s="127"/>
      <c r="AM52" s="127"/>
      <c r="AN52" s="127"/>
      <c r="AO52" s="127"/>
      <c r="AP52" s="127"/>
      <c r="AQ52" s="127"/>
      <c r="AR52" s="127"/>
      <c r="AS52" s="127"/>
      <c r="AT52" s="127"/>
      <c r="AU52" s="128"/>
      <c r="AV52" s="126" t="str">
        <f>IF('入力シート(高齢者用）'!$D151="","",'入力シート(高齢者用）'!D151)</f>
        <v/>
      </c>
      <c r="AW52" s="127"/>
      <c r="AX52" s="127"/>
      <c r="AY52" s="127"/>
      <c r="AZ52" s="127"/>
      <c r="BA52" s="127"/>
      <c r="BB52" s="127"/>
      <c r="BC52" s="127"/>
      <c r="BD52" s="127"/>
      <c r="BE52" s="127"/>
      <c r="BF52" s="128"/>
      <c r="BG52" s="126" t="str">
        <f>IF('入力シート(高齢者用）'!$D152="","",'入力シート(高齢者用）'!D152)</f>
        <v/>
      </c>
      <c r="BH52" s="127"/>
      <c r="BI52" s="127"/>
      <c r="BJ52" s="127"/>
      <c r="BK52" s="127"/>
      <c r="BL52" s="127"/>
      <c r="BM52" s="127"/>
      <c r="BN52" s="127"/>
      <c r="BO52" s="127"/>
      <c r="BP52" s="127"/>
      <c r="BQ52" s="128"/>
      <c r="BR52" s="126" t="str">
        <f>IF('入力シート(高齢者用）'!$D153="","",'入力シート(高齢者用）'!D153)</f>
        <v/>
      </c>
      <c r="BS52" s="127"/>
      <c r="BT52" s="127"/>
      <c r="BU52" s="127"/>
      <c r="BV52" s="127"/>
      <c r="BW52" s="127"/>
      <c r="BX52" s="127"/>
      <c r="BY52" s="127"/>
      <c r="BZ52" s="127"/>
      <c r="CA52" s="127"/>
      <c r="CB52" s="128"/>
      <c r="CC52" s="135">
        <f>SUM(AK52:CB52)</f>
        <v>0</v>
      </c>
      <c r="CD52" s="136"/>
      <c r="CE52" s="136"/>
      <c r="CF52" s="136"/>
      <c r="CG52" s="136"/>
      <c r="CH52" s="136"/>
      <c r="CI52" s="136"/>
      <c r="CJ52" s="136"/>
      <c r="CK52" s="136"/>
      <c r="CL52" s="127" t="s">
        <v>348</v>
      </c>
      <c r="CM52" s="128"/>
    </row>
    <row r="53" spans="1:92" s="81" customFormat="1" ht="15" customHeight="1" x14ac:dyDescent="0.15">
      <c r="A53" s="83"/>
      <c r="B53" s="84"/>
      <c r="C53" s="84"/>
      <c r="D53" s="84"/>
      <c r="E53" s="84"/>
      <c r="F53" s="84"/>
      <c r="G53" s="84"/>
      <c r="H53" s="84"/>
      <c r="I53" s="84"/>
      <c r="J53" s="84"/>
      <c r="K53" s="84"/>
      <c r="L53" s="84"/>
      <c r="M53" s="84"/>
      <c r="N53" s="84"/>
      <c r="O53" s="84"/>
      <c r="P53" s="84"/>
      <c r="Q53" s="84"/>
      <c r="R53" s="84"/>
      <c r="S53" s="84"/>
      <c r="T53" s="84"/>
      <c r="U53" s="76"/>
      <c r="V53" s="89"/>
      <c r="W53" s="270"/>
      <c r="X53" s="271"/>
      <c r="Y53" s="271"/>
      <c r="Z53" s="271"/>
      <c r="AA53" s="271"/>
      <c r="AB53" s="271"/>
      <c r="AC53" s="271"/>
      <c r="AD53" s="271"/>
      <c r="AE53" s="271"/>
      <c r="AF53" s="272"/>
      <c r="AG53" s="120" t="s">
        <v>84</v>
      </c>
      <c r="AH53" s="121"/>
      <c r="AI53" s="121"/>
      <c r="AJ53" s="122"/>
      <c r="AK53" s="126" t="str">
        <f>IF('入力シート(高齢者用）'!$D155="","",'入力シート(高齢者用）'!D155)</f>
        <v/>
      </c>
      <c r="AL53" s="127"/>
      <c r="AM53" s="127"/>
      <c r="AN53" s="127"/>
      <c r="AO53" s="127"/>
      <c r="AP53" s="127"/>
      <c r="AQ53" s="127"/>
      <c r="AR53" s="127"/>
      <c r="AS53" s="127"/>
      <c r="AT53" s="127"/>
      <c r="AU53" s="128"/>
      <c r="AV53" s="126" t="str">
        <f>IF('入力シート(高齢者用）'!$D156="","",'入力シート(高齢者用）'!D156)</f>
        <v/>
      </c>
      <c r="AW53" s="127"/>
      <c r="AX53" s="127"/>
      <c r="AY53" s="127"/>
      <c r="AZ53" s="127"/>
      <c r="BA53" s="127"/>
      <c r="BB53" s="127"/>
      <c r="BC53" s="127"/>
      <c r="BD53" s="127"/>
      <c r="BE53" s="127"/>
      <c r="BF53" s="128"/>
      <c r="BG53" s="126" t="str">
        <f>IF('入力シート(高齢者用）'!$D157="","",'入力シート(高齢者用）'!D157)</f>
        <v/>
      </c>
      <c r="BH53" s="127"/>
      <c r="BI53" s="127"/>
      <c r="BJ53" s="127"/>
      <c r="BK53" s="127"/>
      <c r="BL53" s="127"/>
      <c r="BM53" s="127"/>
      <c r="BN53" s="127"/>
      <c r="BO53" s="127"/>
      <c r="BP53" s="127"/>
      <c r="BQ53" s="128"/>
      <c r="BR53" s="126" t="str">
        <f>IF('入力シート(高齢者用）'!$D158="","",'入力シート(高齢者用）'!D158)</f>
        <v/>
      </c>
      <c r="BS53" s="127"/>
      <c r="BT53" s="127"/>
      <c r="BU53" s="127"/>
      <c r="BV53" s="127"/>
      <c r="BW53" s="127"/>
      <c r="BX53" s="127"/>
      <c r="BY53" s="127"/>
      <c r="BZ53" s="127"/>
      <c r="CA53" s="127"/>
      <c r="CB53" s="128"/>
      <c r="CC53" s="135">
        <f t="shared" si="0"/>
        <v>0</v>
      </c>
      <c r="CD53" s="136"/>
      <c r="CE53" s="136"/>
      <c r="CF53" s="136"/>
      <c r="CG53" s="136"/>
      <c r="CH53" s="136"/>
      <c r="CI53" s="136"/>
      <c r="CJ53" s="136"/>
      <c r="CK53" s="136"/>
      <c r="CL53" s="127" t="s">
        <v>348</v>
      </c>
      <c r="CM53" s="128"/>
    </row>
    <row r="54" spans="1:92" s="81" customFormat="1" ht="15" customHeight="1" x14ac:dyDescent="0.15">
      <c r="A54" s="133" t="s">
        <v>437</v>
      </c>
      <c r="B54" s="134"/>
      <c r="C54" s="426" t="str">
        <f>IF('入力シート(高齢者用）'!$D135="","　　年　　月",'入力シート(高齢者用）'!$D135)</f>
        <v>　　年　　月</v>
      </c>
      <c r="D54" s="426"/>
      <c r="E54" s="426"/>
      <c r="F54" s="426"/>
      <c r="G54" s="426"/>
      <c r="H54" s="426"/>
      <c r="I54" s="426"/>
      <c r="J54" s="426"/>
      <c r="K54" s="426"/>
      <c r="L54" s="426"/>
      <c r="M54" s="426"/>
      <c r="N54" s="134" t="s">
        <v>53</v>
      </c>
      <c r="O54" s="134"/>
      <c r="P54" s="134"/>
      <c r="Q54" s="134"/>
      <c r="R54" s="134"/>
      <c r="S54" s="134"/>
      <c r="T54" s="134"/>
      <c r="U54" s="134"/>
      <c r="V54" s="264"/>
      <c r="W54" s="155" t="s">
        <v>82</v>
      </c>
      <c r="X54" s="156"/>
      <c r="Y54" s="156"/>
      <c r="Z54" s="156"/>
      <c r="AA54" s="156"/>
      <c r="AB54" s="156"/>
      <c r="AC54" s="156"/>
      <c r="AD54" s="156"/>
      <c r="AE54" s="156"/>
      <c r="AF54" s="157"/>
      <c r="AG54" s="120" t="s">
        <v>83</v>
      </c>
      <c r="AH54" s="121"/>
      <c r="AI54" s="121"/>
      <c r="AJ54" s="122"/>
      <c r="AK54" s="126" t="str">
        <f>IF('入力シート(高齢者用）'!$D160="","",'入力シート(高齢者用）'!D160)</f>
        <v/>
      </c>
      <c r="AL54" s="127"/>
      <c r="AM54" s="127"/>
      <c r="AN54" s="127"/>
      <c r="AO54" s="127"/>
      <c r="AP54" s="127"/>
      <c r="AQ54" s="127"/>
      <c r="AR54" s="127"/>
      <c r="AS54" s="127"/>
      <c r="AT54" s="127"/>
      <c r="AU54" s="128"/>
      <c r="AV54" s="126" t="str">
        <f>IF('入力シート(高齢者用）'!$D161="","",'入力シート(高齢者用）'!D161)</f>
        <v/>
      </c>
      <c r="AW54" s="127"/>
      <c r="AX54" s="127"/>
      <c r="AY54" s="127"/>
      <c r="AZ54" s="127"/>
      <c r="BA54" s="127"/>
      <c r="BB54" s="127"/>
      <c r="BC54" s="127"/>
      <c r="BD54" s="127"/>
      <c r="BE54" s="127"/>
      <c r="BF54" s="128"/>
      <c r="BG54" s="126" t="str">
        <f>IF('入力シート(高齢者用）'!$D162="","",'入力シート(高齢者用）'!D162)</f>
        <v/>
      </c>
      <c r="BH54" s="127"/>
      <c r="BI54" s="127"/>
      <c r="BJ54" s="127"/>
      <c r="BK54" s="127"/>
      <c r="BL54" s="127"/>
      <c r="BM54" s="127"/>
      <c r="BN54" s="127"/>
      <c r="BO54" s="127"/>
      <c r="BP54" s="127"/>
      <c r="BQ54" s="128"/>
      <c r="BR54" s="126" t="str">
        <f>IF('入力シート(高齢者用）'!$D163="","",'入力シート(高齢者用）'!D163)</f>
        <v/>
      </c>
      <c r="BS54" s="127"/>
      <c r="BT54" s="127"/>
      <c r="BU54" s="127"/>
      <c r="BV54" s="127"/>
      <c r="BW54" s="127"/>
      <c r="BX54" s="127"/>
      <c r="BY54" s="127"/>
      <c r="BZ54" s="127"/>
      <c r="CA54" s="127"/>
      <c r="CB54" s="128"/>
      <c r="CC54" s="135">
        <f t="shared" si="0"/>
        <v>0</v>
      </c>
      <c r="CD54" s="136"/>
      <c r="CE54" s="136"/>
      <c r="CF54" s="136"/>
      <c r="CG54" s="136"/>
      <c r="CH54" s="136"/>
      <c r="CI54" s="136"/>
      <c r="CJ54" s="136"/>
      <c r="CK54" s="136"/>
      <c r="CL54" s="127" t="s">
        <v>348</v>
      </c>
      <c r="CM54" s="128"/>
    </row>
    <row r="55" spans="1:92" s="81" customFormat="1" ht="15" customHeight="1" x14ac:dyDescent="0.15">
      <c r="A55" s="78"/>
      <c r="B55" s="76"/>
      <c r="C55" s="76"/>
      <c r="D55" s="76"/>
      <c r="E55" s="76"/>
      <c r="F55" s="76"/>
      <c r="G55" s="76"/>
      <c r="H55" s="76"/>
      <c r="I55" s="76"/>
      <c r="J55" s="76"/>
      <c r="K55" s="76"/>
      <c r="L55" s="76"/>
      <c r="M55" s="76"/>
      <c r="N55" s="76"/>
      <c r="O55" s="76"/>
      <c r="P55" s="76"/>
      <c r="Q55" s="76"/>
      <c r="R55" s="76"/>
      <c r="S55" s="76"/>
      <c r="T55" s="76"/>
      <c r="U55" s="76"/>
      <c r="V55" s="89"/>
      <c r="W55" s="158"/>
      <c r="X55" s="159"/>
      <c r="Y55" s="159"/>
      <c r="Z55" s="159"/>
      <c r="AA55" s="159"/>
      <c r="AB55" s="159"/>
      <c r="AC55" s="159"/>
      <c r="AD55" s="159"/>
      <c r="AE55" s="159"/>
      <c r="AF55" s="160"/>
      <c r="AG55" s="120" t="s">
        <v>84</v>
      </c>
      <c r="AH55" s="121"/>
      <c r="AI55" s="121"/>
      <c r="AJ55" s="122"/>
      <c r="AK55" s="126" t="str">
        <f>IF('入力シート(高齢者用）'!$D165="","",'入力シート(高齢者用）'!D165)</f>
        <v/>
      </c>
      <c r="AL55" s="127"/>
      <c r="AM55" s="127"/>
      <c r="AN55" s="127"/>
      <c r="AO55" s="127"/>
      <c r="AP55" s="127"/>
      <c r="AQ55" s="127"/>
      <c r="AR55" s="127"/>
      <c r="AS55" s="127"/>
      <c r="AT55" s="127"/>
      <c r="AU55" s="128"/>
      <c r="AV55" s="126" t="str">
        <f>IF('入力シート(高齢者用）'!$D166="","",'入力シート(高齢者用）'!D166)</f>
        <v/>
      </c>
      <c r="AW55" s="127"/>
      <c r="AX55" s="127"/>
      <c r="AY55" s="127"/>
      <c r="AZ55" s="127"/>
      <c r="BA55" s="127"/>
      <c r="BB55" s="127"/>
      <c r="BC55" s="127"/>
      <c r="BD55" s="127"/>
      <c r="BE55" s="127"/>
      <c r="BF55" s="128"/>
      <c r="BG55" s="126" t="str">
        <f>IF('入力シート(高齢者用）'!$D167="","",'入力シート(高齢者用）'!D167)</f>
        <v/>
      </c>
      <c r="BH55" s="127"/>
      <c r="BI55" s="127"/>
      <c r="BJ55" s="127"/>
      <c r="BK55" s="127"/>
      <c r="BL55" s="127"/>
      <c r="BM55" s="127"/>
      <c r="BN55" s="127"/>
      <c r="BO55" s="127"/>
      <c r="BP55" s="127"/>
      <c r="BQ55" s="128"/>
      <c r="BR55" s="126" t="str">
        <f>IF('入力シート(高齢者用）'!$D168="","",'入力シート(高齢者用）'!D168)</f>
        <v/>
      </c>
      <c r="BS55" s="127"/>
      <c r="BT55" s="127"/>
      <c r="BU55" s="127"/>
      <c r="BV55" s="127"/>
      <c r="BW55" s="127"/>
      <c r="BX55" s="127"/>
      <c r="BY55" s="127"/>
      <c r="BZ55" s="127"/>
      <c r="CA55" s="127"/>
      <c r="CB55" s="128"/>
      <c r="CC55" s="135">
        <f t="shared" si="0"/>
        <v>0</v>
      </c>
      <c r="CD55" s="136"/>
      <c r="CE55" s="136"/>
      <c r="CF55" s="136"/>
      <c r="CG55" s="136"/>
      <c r="CH55" s="136"/>
      <c r="CI55" s="136"/>
      <c r="CJ55" s="136"/>
      <c r="CK55" s="136"/>
      <c r="CL55" s="127" t="s">
        <v>348</v>
      </c>
      <c r="CM55" s="128"/>
    </row>
    <row r="56" spans="1:92" s="81" customFormat="1" ht="15" customHeight="1" x14ac:dyDescent="0.15">
      <c r="A56" s="77"/>
      <c r="B56" s="79"/>
      <c r="C56" s="79"/>
      <c r="D56" s="79"/>
      <c r="E56" s="79"/>
      <c r="F56" s="79"/>
      <c r="G56" s="79"/>
      <c r="H56" s="79"/>
      <c r="I56" s="79"/>
      <c r="J56" s="79"/>
      <c r="K56" s="79"/>
      <c r="L56" s="79"/>
      <c r="M56" s="79"/>
      <c r="N56" s="79"/>
      <c r="O56" s="79"/>
      <c r="P56" s="79"/>
      <c r="Q56" s="79"/>
      <c r="R56" s="79"/>
      <c r="S56" s="79"/>
      <c r="T56" s="79"/>
      <c r="U56" s="79"/>
      <c r="V56" s="80"/>
      <c r="W56" s="286" t="s">
        <v>65</v>
      </c>
      <c r="X56" s="287"/>
      <c r="Y56" s="287"/>
      <c r="Z56" s="287"/>
      <c r="AA56" s="287"/>
      <c r="AB56" s="287"/>
      <c r="AC56" s="287"/>
      <c r="AD56" s="287"/>
      <c r="AE56" s="287"/>
      <c r="AF56" s="287"/>
      <c r="AG56" s="287"/>
      <c r="AH56" s="287"/>
      <c r="AI56" s="287"/>
      <c r="AJ56" s="282"/>
      <c r="AK56" s="135">
        <f>SUM(AK50:AU55)</f>
        <v>0</v>
      </c>
      <c r="AL56" s="136"/>
      <c r="AM56" s="136"/>
      <c r="AN56" s="136"/>
      <c r="AO56" s="136"/>
      <c r="AP56" s="136"/>
      <c r="AQ56" s="136"/>
      <c r="AR56" s="136"/>
      <c r="AS56" s="136"/>
      <c r="AT56" s="127" t="s">
        <v>39</v>
      </c>
      <c r="AU56" s="128"/>
      <c r="AV56" s="135">
        <f>SUM(AV50:BF55)</f>
        <v>0</v>
      </c>
      <c r="AW56" s="136"/>
      <c r="AX56" s="136"/>
      <c r="AY56" s="136"/>
      <c r="AZ56" s="136"/>
      <c r="BA56" s="136"/>
      <c r="BB56" s="136"/>
      <c r="BC56" s="136"/>
      <c r="BD56" s="136"/>
      <c r="BE56" s="127" t="s">
        <v>39</v>
      </c>
      <c r="BF56" s="128"/>
      <c r="BG56" s="135">
        <f>SUM(BG50:BQ55)</f>
        <v>0</v>
      </c>
      <c r="BH56" s="136"/>
      <c r="BI56" s="136"/>
      <c r="BJ56" s="136"/>
      <c r="BK56" s="136"/>
      <c r="BL56" s="136"/>
      <c r="BM56" s="136"/>
      <c r="BN56" s="136"/>
      <c r="BO56" s="136"/>
      <c r="BP56" s="127" t="s">
        <v>39</v>
      </c>
      <c r="BQ56" s="128"/>
      <c r="BR56" s="135">
        <f>SUM(BR50:CB55)</f>
        <v>0</v>
      </c>
      <c r="BS56" s="136"/>
      <c r="BT56" s="136"/>
      <c r="BU56" s="136"/>
      <c r="BV56" s="136"/>
      <c r="BW56" s="136"/>
      <c r="BX56" s="136"/>
      <c r="BY56" s="136"/>
      <c r="BZ56" s="136"/>
      <c r="CA56" s="127" t="s">
        <v>39</v>
      </c>
      <c r="CB56" s="128"/>
      <c r="CC56" s="135">
        <f>SUM(CC50:CK55)</f>
        <v>0</v>
      </c>
      <c r="CD56" s="136"/>
      <c r="CE56" s="136"/>
      <c r="CF56" s="136"/>
      <c r="CG56" s="136"/>
      <c r="CH56" s="136"/>
      <c r="CI56" s="136"/>
      <c r="CJ56" s="136"/>
      <c r="CK56" s="136"/>
      <c r="CL56" s="127" t="s">
        <v>39</v>
      </c>
      <c r="CM56" s="128"/>
    </row>
    <row r="57" spans="1:92" s="81" customFormat="1" ht="15" customHeight="1" x14ac:dyDescent="0.15">
      <c r="A57" s="420" t="s">
        <v>350</v>
      </c>
      <c r="B57" s="421"/>
      <c r="C57" s="421"/>
      <c r="D57" s="421"/>
      <c r="E57" s="421"/>
      <c r="F57" s="421"/>
      <c r="G57" s="421"/>
      <c r="H57" s="421"/>
      <c r="I57" s="421"/>
      <c r="J57" s="421"/>
      <c r="K57" s="421"/>
      <c r="L57" s="421"/>
      <c r="M57" s="421"/>
      <c r="N57" s="421"/>
      <c r="O57" s="421"/>
      <c r="P57" s="421"/>
      <c r="Q57" s="421"/>
      <c r="R57" s="421"/>
      <c r="S57" s="421"/>
      <c r="T57" s="421"/>
      <c r="U57" s="421"/>
      <c r="V57" s="422"/>
      <c r="W57" s="132" t="e">
        <f>IF('入力シート(高齢者用）'!$D175="","",'入力シート(高齢者用）'!D175)</f>
        <v>#DIV/0!</v>
      </c>
      <c r="X57" s="132"/>
      <c r="Y57" s="132"/>
      <c r="Z57" s="132"/>
      <c r="AA57" s="132"/>
      <c r="AB57" s="132"/>
      <c r="AC57" s="132"/>
      <c r="AD57" s="132"/>
      <c r="AE57" s="132"/>
      <c r="AF57" s="132" t="s">
        <v>351</v>
      </c>
      <c r="AG57" s="132"/>
      <c r="AH57" s="132"/>
      <c r="AI57" s="132" t="s">
        <v>352</v>
      </c>
      <c r="AJ57" s="132"/>
      <c r="AK57" s="125" t="str">
        <f>IF('入力シート(高齢者用）'!$D176="","",'入力シート(高齢者用）'!D176)</f>
        <v/>
      </c>
      <c r="AL57" s="125"/>
      <c r="AM57" s="125"/>
      <c r="AN57" s="125"/>
      <c r="AO57" s="125"/>
      <c r="AP57" s="125"/>
      <c r="AQ57" s="132" t="s">
        <v>353</v>
      </c>
      <c r="AR57" s="132"/>
      <c r="AS57" s="132"/>
      <c r="AT57" s="125" t="str">
        <f>IF('入力シート(高齢者用）'!$D177="","",'入力シート(高齢者用）'!D177)</f>
        <v/>
      </c>
      <c r="AU57" s="125"/>
      <c r="AV57" s="125"/>
      <c r="AW57" s="125"/>
      <c r="AX57" s="125"/>
      <c r="AY57" s="125"/>
      <c r="AZ57" s="125"/>
      <c r="BA57" s="274" t="s">
        <v>354</v>
      </c>
      <c r="BB57" s="274"/>
      <c r="BC57" s="274"/>
      <c r="BD57" s="274"/>
      <c r="BE57" s="274"/>
      <c r="BF57" s="274"/>
      <c r="BG57" s="274"/>
      <c r="BH57" s="274"/>
      <c r="BI57" s="274"/>
      <c r="BJ57" s="274"/>
      <c r="BK57" s="274"/>
      <c r="BL57" s="274"/>
      <c r="BM57" s="274"/>
      <c r="BN57" s="274"/>
      <c r="BO57" s="274"/>
      <c r="BP57" s="274"/>
      <c r="BQ57" s="274"/>
      <c r="BR57" s="274"/>
      <c r="BS57" s="274"/>
      <c r="BT57" s="274"/>
      <c r="BU57" s="274"/>
      <c r="BV57" s="274"/>
      <c r="BW57" s="274"/>
      <c r="BX57" s="274"/>
      <c r="BY57" s="274"/>
      <c r="BZ57" s="274"/>
      <c r="CA57" s="274"/>
      <c r="CB57" s="274"/>
      <c r="CC57" s="274"/>
      <c r="CD57" s="274"/>
      <c r="CE57" s="274"/>
      <c r="CF57" s="274"/>
      <c r="CG57" s="274"/>
      <c r="CH57" s="274"/>
      <c r="CI57" s="274"/>
      <c r="CJ57" s="274"/>
      <c r="CK57" s="274"/>
      <c r="CL57" s="274"/>
      <c r="CM57" s="275"/>
      <c r="CN57" s="75"/>
    </row>
    <row r="58" spans="1:92" s="90" customFormat="1" ht="4.5" customHeight="1" x14ac:dyDescent="0.15">
      <c r="A58" s="423"/>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3"/>
      <c r="BJ58" s="423"/>
      <c r="BK58" s="423"/>
      <c r="BL58" s="423"/>
      <c r="BM58" s="423"/>
      <c r="BN58" s="423"/>
      <c r="BO58" s="423"/>
      <c r="BP58" s="423"/>
      <c r="BQ58" s="423"/>
      <c r="BR58" s="423"/>
      <c r="BS58" s="423"/>
      <c r="BT58" s="423"/>
      <c r="BU58" s="423"/>
      <c r="BV58" s="423"/>
      <c r="BW58" s="423"/>
      <c r="BX58" s="423"/>
      <c r="BY58" s="423"/>
      <c r="BZ58" s="423"/>
      <c r="CA58" s="423"/>
      <c r="CB58" s="423"/>
      <c r="CC58" s="423"/>
      <c r="CD58" s="423"/>
      <c r="CE58" s="423"/>
      <c r="CF58" s="423"/>
      <c r="CG58" s="423"/>
      <c r="CH58" s="423"/>
      <c r="CI58" s="423"/>
      <c r="CJ58" s="423"/>
      <c r="CK58" s="423"/>
      <c r="CL58" s="423"/>
      <c r="CM58" s="423"/>
      <c r="CN58" s="76"/>
    </row>
    <row r="59" spans="1:92" s="90" customFormat="1" ht="4.5" customHeight="1" x14ac:dyDescent="0.1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76"/>
    </row>
    <row r="60" spans="1:92" s="75" customFormat="1" ht="14.25" customHeight="1" x14ac:dyDescent="0.15">
      <c r="A60" s="131" t="s">
        <v>16</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81"/>
    </row>
    <row r="61" spans="1:92" s="81" customFormat="1" ht="15" customHeight="1" x14ac:dyDescent="0.15">
      <c r="A61" s="428" t="s">
        <v>355</v>
      </c>
      <c r="B61" s="429"/>
      <c r="C61" s="429"/>
      <c r="D61" s="429"/>
      <c r="E61" s="429"/>
      <c r="F61" s="429"/>
      <c r="G61" s="429"/>
      <c r="H61" s="429"/>
      <c r="I61" s="429"/>
      <c r="J61" s="126" t="s">
        <v>356</v>
      </c>
      <c r="K61" s="127"/>
      <c r="L61" s="127"/>
      <c r="M61" s="127"/>
      <c r="N61" s="127"/>
      <c r="O61" s="127"/>
      <c r="P61" s="127"/>
      <c r="Q61" s="127"/>
      <c r="R61" s="127"/>
      <c r="S61" s="127"/>
      <c r="T61" s="127"/>
      <c r="U61" s="127"/>
      <c r="V61" s="127" t="str">
        <f>IF('入力シート(高齢者用）'!$D178="有","①有　2 無",IF('入力シート(高齢者用）'!$D178="無","1 有　②無","1 有　2 無"))</f>
        <v>1 有　2 無</v>
      </c>
      <c r="W61" s="127"/>
      <c r="X61" s="127"/>
      <c r="Y61" s="127"/>
      <c r="Z61" s="127"/>
      <c r="AA61" s="127"/>
      <c r="AB61" s="127"/>
      <c r="AC61" s="127"/>
      <c r="AD61" s="127"/>
      <c r="AE61" s="127"/>
      <c r="AF61" s="127"/>
      <c r="AG61" s="127"/>
      <c r="AH61" s="127"/>
      <c r="AI61" s="127"/>
      <c r="AJ61" s="127"/>
      <c r="AK61" s="126" t="s">
        <v>357</v>
      </c>
      <c r="AL61" s="127"/>
      <c r="AM61" s="127"/>
      <c r="AN61" s="127"/>
      <c r="AO61" s="127"/>
      <c r="AP61" s="127"/>
      <c r="AQ61" s="127"/>
      <c r="AR61" s="127"/>
      <c r="AS61" s="127"/>
      <c r="AT61" s="127"/>
      <c r="AU61" s="127"/>
      <c r="AV61" s="127"/>
      <c r="AW61" s="127"/>
      <c r="AX61" s="127"/>
      <c r="AY61" s="273" t="s">
        <v>358</v>
      </c>
      <c r="AZ61" s="127"/>
      <c r="BA61" s="127"/>
      <c r="BB61" s="127"/>
      <c r="BC61" s="127"/>
      <c r="BD61" s="127"/>
      <c r="BE61" s="127"/>
      <c r="BF61" s="127"/>
      <c r="BG61" s="127"/>
      <c r="BH61" s="273" t="str">
        <f>IF('入力シート(高齢者用）'!$D180="","",'入力シート(高齢者用）'!D180)</f>
        <v/>
      </c>
      <c r="BI61" s="273"/>
      <c r="BJ61" s="273"/>
      <c r="BK61" s="273"/>
      <c r="BL61" s="273"/>
      <c r="BM61" s="273"/>
      <c r="BN61" s="273"/>
      <c r="BO61" s="273"/>
      <c r="BP61" s="273" t="s">
        <v>351</v>
      </c>
      <c r="BQ61" s="273"/>
      <c r="BR61" s="273"/>
      <c r="BS61" s="419" t="s">
        <v>359</v>
      </c>
      <c r="BT61" s="129"/>
      <c r="BU61" s="129"/>
      <c r="BV61" s="129"/>
      <c r="BW61" s="129"/>
      <c r="BX61" s="129"/>
      <c r="BY61" s="129"/>
      <c r="BZ61" s="273" t="str">
        <f>IF('入力シート(高齢者用）'!$D181="","",'入力シート(高齢者用）'!D181)</f>
        <v/>
      </c>
      <c r="CA61" s="273"/>
      <c r="CB61" s="273"/>
      <c r="CC61" s="273"/>
      <c r="CD61" s="273"/>
      <c r="CE61" s="273"/>
      <c r="CF61" s="273"/>
      <c r="CG61" s="273"/>
      <c r="CH61" s="419" t="s">
        <v>351</v>
      </c>
      <c r="CI61" s="419"/>
      <c r="CJ61" s="419"/>
      <c r="CK61" s="419"/>
      <c r="CL61" s="419"/>
      <c r="CM61" s="427"/>
    </row>
    <row r="62" spans="1:92" s="81" customFormat="1" ht="15" customHeight="1" x14ac:dyDescent="0.15">
      <c r="A62" s="429"/>
      <c r="B62" s="429"/>
      <c r="C62" s="429"/>
      <c r="D62" s="429"/>
      <c r="E62" s="429"/>
      <c r="F62" s="429"/>
      <c r="G62" s="429"/>
      <c r="H62" s="429"/>
      <c r="I62" s="429"/>
      <c r="J62" s="126" t="s">
        <v>360</v>
      </c>
      <c r="K62" s="127"/>
      <c r="L62" s="127"/>
      <c r="M62" s="127"/>
      <c r="N62" s="127"/>
      <c r="O62" s="127"/>
      <c r="P62" s="127"/>
      <c r="Q62" s="127"/>
      <c r="R62" s="127"/>
      <c r="S62" s="127"/>
      <c r="T62" s="127"/>
      <c r="U62" s="127"/>
      <c r="V62" s="127" t="str">
        <f>IF('入力シート(高齢者用）'!$D179="有","①有　2 無",IF('入力シート(高齢者用）'!$D179="無","1 有　②無","1 有　2 無"))</f>
        <v>1 有　2 無</v>
      </c>
      <c r="W62" s="127"/>
      <c r="X62" s="127"/>
      <c r="Y62" s="127"/>
      <c r="Z62" s="127"/>
      <c r="AA62" s="127"/>
      <c r="AB62" s="127"/>
      <c r="AC62" s="127"/>
      <c r="AD62" s="127"/>
      <c r="AE62" s="127"/>
      <c r="AF62" s="127"/>
      <c r="AG62" s="127"/>
      <c r="AH62" s="127"/>
      <c r="AI62" s="127"/>
      <c r="AJ62" s="127"/>
      <c r="AK62" s="149" t="s">
        <v>493</v>
      </c>
      <c r="AL62" s="129"/>
      <c r="AM62" s="129"/>
      <c r="AN62" s="129"/>
      <c r="AO62" s="129"/>
      <c r="AP62" s="129"/>
      <c r="AQ62" s="129"/>
      <c r="AR62" s="129"/>
      <c r="AS62" s="129"/>
      <c r="AT62" s="129"/>
      <c r="AU62" s="129"/>
      <c r="AV62" s="129"/>
      <c r="AW62" s="129"/>
      <c r="AX62" s="129"/>
      <c r="AY62" s="129"/>
      <c r="AZ62" s="129"/>
      <c r="BA62" s="129"/>
      <c r="BB62" s="129"/>
      <c r="BC62" s="129"/>
      <c r="BD62" s="129"/>
      <c r="BE62" s="129"/>
      <c r="BF62" s="237" t="str">
        <f>IF('入力シート(高齢者用）'!$D182="有","①有　 2 無",IF('入力シート(高齢者用）'!$D182="無","1 有 　②無","1 有　 2 無"))</f>
        <v>1 有　 2 無</v>
      </c>
      <c r="BG62" s="237"/>
      <c r="BH62" s="237"/>
      <c r="BI62" s="237"/>
      <c r="BJ62" s="237"/>
      <c r="BK62" s="237"/>
      <c r="BL62" s="237"/>
      <c r="BM62" s="237"/>
      <c r="BN62" s="237"/>
      <c r="BO62" s="237"/>
      <c r="BP62" s="237"/>
      <c r="BQ62" s="237"/>
      <c r="BR62" s="237"/>
      <c r="BS62" s="237"/>
      <c r="BT62" s="237"/>
      <c r="BU62" s="91"/>
      <c r="BV62" s="91"/>
      <c r="BW62" s="91"/>
      <c r="BX62" s="91"/>
      <c r="BY62" s="91"/>
      <c r="BZ62" s="91"/>
      <c r="CA62" s="91"/>
      <c r="CB62" s="91"/>
      <c r="CC62" s="91"/>
      <c r="CD62" s="91"/>
      <c r="CE62" s="91"/>
      <c r="CF62" s="91"/>
      <c r="CG62" s="91"/>
      <c r="CH62" s="91"/>
      <c r="CI62" s="91"/>
      <c r="CJ62" s="91"/>
      <c r="CK62" s="91"/>
      <c r="CL62" s="91"/>
      <c r="CM62" s="92"/>
      <c r="CN62" s="75"/>
    </row>
    <row r="63" spans="1:92" s="75" customFormat="1" ht="14.25" customHeight="1" x14ac:dyDescent="0.15">
      <c r="A63" s="424" t="s">
        <v>361</v>
      </c>
      <c r="B63" s="425"/>
      <c r="C63" s="425"/>
      <c r="D63" s="425"/>
      <c r="E63" s="425"/>
      <c r="F63" s="425"/>
      <c r="G63" s="425"/>
      <c r="H63" s="425"/>
      <c r="I63" s="425"/>
      <c r="J63" s="146" t="str">
        <f>IF('入力シート(高齢者用）'!$D183="有","①有　2 無",IF('入力シート(高齢者用）'!$D183="無","1 有　②無","1 有　2 無"))</f>
        <v>1 有　2 無</v>
      </c>
      <c r="K63" s="146"/>
      <c r="L63" s="146"/>
      <c r="M63" s="146"/>
      <c r="N63" s="146"/>
      <c r="O63" s="146"/>
      <c r="P63" s="146"/>
      <c r="Q63" s="146"/>
      <c r="R63" s="146"/>
      <c r="S63" s="146"/>
      <c r="T63" s="146"/>
      <c r="U63" s="146"/>
      <c r="V63" s="149" t="s">
        <v>362</v>
      </c>
      <c r="W63" s="129"/>
      <c r="X63" s="129"/>
      <c r="Y63" s="129"/>
      <c r="Z63" s="129"/>
      <c r="AA63" s="129"/>
      <c r="AB63" s="129"/>
      <c r="AC63" s="129"/>
      <c r="AD63" s="129"/>
      <c r="AE63" s="129"/>
      <c r="AF63" s="129"/>
      <c r="AG63" s="129"/>
      <c r="AH63" s="129"/>
      <c r="AI63" s="129"/>
      <c r="AJ63" s="129"/>
      <c r="AK63" s="127" t="str">
        <f>IF('入力シート(高齢者用）'!$D184="","",'入力シート(高齢者用）'!D184)</f>
        <v/>
      </c>
      <c r="AL63" s="127"/>
      <c r="AM63" s="127"/>
      <c r="AN63" s="127" t="s">
        <v>363</v>
      </c>
      <c r="AO63" s="127"/>
      <c r="AP63" s="127"/>
      <c r="AQ63" s="127"/>
      <c r="AR63" s="127"/>
      <c r="AS63" s="127"/>
      <c r="AT63" s="127"/>
      <c r="AU63" s="127"/>
      <c r="AV63" s="127"/>
      <c r="AW63" s="127"/>
      <c r="AX63" s="127"/>
      <c r="AY63" s="127"/>
      <c r="AZ63" s="127"/>
      <c r="BA63" s="127"/>
      <c r="BB63" s="127"/>
      <c r="BC63" s="127"/>
      <c r="BD63" s="127" t="str">
        <f>IF('入力シート(高齢者用）'!$D185="","",'入力シート(高齢者用）'!D185)</f>
        <v/>
      </c>
      <c r="BE63" s="127"/>
      <c r="BF63" s="127"/>
      <c r="BG63" s="127" t="s">
        <v>364</v>
      </c>
      <c r="BH63" s="127"/>
      <c r="BI63" s="127"/>
      <c r="BJ63" s="127"/>
      <c r="BK63" s="127"/>
      <c r="BL63" s="127"/>
      <c r="BM63" s="127"/>
      <c r="BN63" s="127"/>
      <c r="BO63" s="127"/>
      <c r="BP63" s="127"/>
      <c r="BQ63" s="127"/>
      <c r="BR63" s="127"/>
      <c r="BS63" s="127"/>
      <c r="BT63" s="127"/>
      <c r="BU63" s="127"/>
      <c r="BV63" s="127" t="str">
        <f>IF('入力シート(高齢者用）'!$D186="","",'入力シート(高齢者用）'!D186)</f>
        <v/>
      </c>
      <c r="BW63" s="127"/>
      <c r="BX63" s="127"/>
      <c r="BY63" s="127"/>
      <c r="BZ63" s="129" t="s">
        <v>365</v>
      </c>
      <c r="CA63" s="129"/>
      <c r="CB63" s="129"/>
      <c r="CC63" s="129"/>
      <c r="CD63" s="129"/>
      <c r="CE63" s="129"/>
      <c r="CF63" s="129"/>
      <c r="CG63" s="129"/>
      <c r="CH63" s="129"/>
      <c r="CI63" s="129"/>
      <c r="CJ63" s="129"/>
      <c r="CK63" s="129"/>
      <c r="CL63" s="129"/>
      <c r="CM63" s="150"/>
    </row>
    <row r="64" spans="1:92" s="75" customFormat="1" ht="14.25" customHeight="1" x14ac:dyDescent="0.15">
      <c r="A64" s="425"/>
      <c r="B64" s="425"/>
      <c r="C64" s="425"/>
      <c r="D64" s="425"/>
      <c r="E64" s="425"/>
      <c r="F64" s="425"/>
      <c r="G64" s="425"/>
      <c r="H64" s="425"/>
      <c r="I64" s="425"/>
      <c r="J64" s="146"/>
      <c r="K64" s="146"/>
      <c r="L64" s="146"/>
      <c r="M64" s="146"/>
      <c r="N64" s="146"/>
      <c r="O64" s="146"/>
      <c r="P64" s="146"/>
      <c r="Q64" s="146"/>
      <c r="R64" s="146"/>
      <c r="S64" s="146"/>
      <c r="T64" s="146"/>
      <c r="U64" s="146"/>
      <c r="V64" s="149" t="s">
        <v>366</v>
      </c>
      <c r="W64" s="129"/>
      <c r="X64" s="129"/>
      <c r="Y64" s="129"/>
      <c r="Z64" s="129"/>
      <c r="AA64" s="129"/>
      <c r="AB64" s="129"/>
      <c r="AC64" s="129"/>
      <c r="AD64" s="129"/>
      <c r="AE64" s="127" t="str">
        <f>IF('入力シート(高齢者用）'!$D187="","",'入力シート(高齢者用）'!D187)</f>
        <v/>
      </c>
      <c r="AF64" s="127"/>
      <c r="AG64" s="127"/>
      <c r="AH64" s="129" t="s">
        <v>367</v>
      </c>
      <c r="AI64" s="129"/>
      <c r="AJ64" s="129"/>
      <c r="AK64" s="129"/>
      <c r="AL64" s="129"/>
      <c r="AM64" s="129"/>
      <c r="AN64" s="129"/>
      <c r="AO64" s="129"/>
      <c r="AP64" s="129"/>
      <c r="AQ64" s="129"/>
      <c r="AR64" s="129"/>
      <c r="AS64" s="129"/>
      <c r="AT64" s="129"/>
      <c r="AU64" s="129"/>
      <c r="AV64" s="129"/>
      <c r="AW64" s="129"/>
      <c r="AX64" s="129"/>
      <c r="AY64" s="129"/>
      <c r="AZ64" s="129"/>
      <c r="BA64" s="129"/>
      <c r="BB64" s="129"/>
      <c r="BC64" s="129"/>
      <c r="BD64" s="127" t="str">
        <f>IF('入力シート(高齢者用）'!$D188="","",'入力シート(高齢者用）'!D188)</f>
        <v/>
      </c>
      <c r="BE64" s="127"/>
      <c r="BF64" s="127"/>
      <c r="BG64" s="129" t="s">
        <v>461</v>
      </c>
      <c r="BH64" s="129"/>
      <c r="BI64" s="129"/>
      <c r="BJ64" s="129"/>
      <c r="BK64" s="129"/>
      <c r="BL64" s="129"/>
      <c r="BM64" s="129"/>
      <c r="BN64" s="129"/>
      <c r="BO64" s="129"/>
      <c r="BP64" s="129"/>
      <c r="BQ64" s="129"/>
      <c r="BR64" s="129"/>
      <c r="BS64" s="129"/>
      <c r="BT64" s="129"/>
      <c r="BU64" s="129"/>
      <c r="BV64" s="127" t="str">
        <f>IF('入力シート(高齢者用）'!$D189="","",'入力シート(高齢者用）'!D189)</f>
        <v/>
      </c>
      <c r="BW64" s="127"/>
      <c r="BX64" s="127"/>
      <c r="BY64" s="127"/>
      <c r="BZ64" s="127"/>
      <c r="CA64" s="127"/>
      <c r="CB64" s="127"/>
      <c r="CC64" s="93" t="s">
        <v>368</v>
      </c>
      <c r="CD64" s="127" t="str">
        <f>IF('入力シート(高齢者用）'!$D190="","",'入力シート(高齢者用）'!D190)</f>
        <v/>
      </c>
      <c r="CE64" s="127"/>
      <c r="CF64" s="127"/>
      <c r="CG64" s="127"/>
      <c r="CH64" s="127"/>
      <c r="CI64" s="127"/>
      <c r="CJ64" s="127" t="s">
        <v>438</v>
      </c>
      <c r="CK64" s="127"/>
      <c r="CL64" s="127"/>
      <c r="CM64" s="128"/>
    </row>
    <row r="65" spans="1:95" s="75" customFormat="1" ht="15" customHeight="1" x14ac:dyDescent="0.15">
      <c r="A65" s="234" t="s">
        <v>369</v>
      </c>
      <c r="B65" s="235"/>
      <c r="C65" s="235"/>
      <c r="D65" s="235"/>
      <c r="E65" s="235"/>
      <c r="F65" s="235"/>
      <c r="G65" s="235"/>
      <c r="H65" s="235"/>
      <c r="I65" s="235"/>
      <c r="J65" s="235"/>
      <c r="K65" s="235"/>
      <c r="L65" s="235"/>
      <c r="M65" s="235"/>
      <c r="N65" s="235"/>
      <c r="O65" s="235"/>
      <c r="P65" s="235"/>
      <c r="Q65" s="235"/>
      <c r="R65" s="235"/>
      <c r="S65" s="235"/>
      <c r="T65" s="235"/>
      <c r="U65" s="235"/>
      <c r="V65" s="233" t="s">
        <v>370</v>
      </c>
      <c r="W65" s="233"/>
      <c r="X65" s="233"/>
      <c r="Y65" s="233"/>
      <c r="Z65" s="233"/>
      <c r="AA65" s="233"/>
      <c r="AB65" s="233"/>
      <c r="AC65" s="233"/>
      <c r="AD65" s="233"/>
      <c r="AE65" s="233"/>
      <c r="AF65" s="233"/>
      <c r="AG65" s="233"/>
      <c r="AH65" s="233"/>
      <c r="AI65" s="233"/>
      <c r="AJ65" s="233"/>
      <c r="AK65" s="126" t="str">
        <f>IF('入力シート(高齢者用）'!$D191="","",'入力シート(高齢者用）'!D191)</f>
        <v/>
      </c>
      <c r="AL65" s="127"/>
      <c r="AM65" s="127"/>
      <c r="AN65" s="127"/>
      <c r="AO65" s="127"/>
      <c r="AP65" s="127"/>
      <c r="AQ65" s="127"/>
      <c r="AR65" s="127"/>
      <c r="AS65" s="127"/>
      <c r="AT65" s="127"/>
      <c r="AU65" s="127"/>
      <c r="AV65" s="127"/>
      <c r="AW65" s="127"/>
      <c r="AX65" s="128" t="s">
        <v>39</v>
      </c>
      <c r="AY65" s="146"/>
      <c r="AZ65" s="209" t="s">
        <v>371</v>
      </c>
      <c r="BA65" s="210"/>
      <c r="BB65" s="210"/>
      <c r="BC65" s="210"/>
      <c r="BD65" s="210"/>
      <c r="BE65" s="210"/>
      <c r="BF65" s="210"/>
      <c r="BG65" s="210"/>
      <c r="BH65" s="210"/>
      <c r="BI65" s="210"/>
      <c r="BJ65" s="94"/>
      <c r="BK65" s="129" t="str">
        <f>IF('入力シート(高齢者用）'!$D193="有","①有　2 無",IF('入力シート(高齢者用）'!$D193="無","1 有　②無","1 有　2 無"))</f>
        <v>1 有　2 無</v>
      </c>
      <c r="BL65" s="129"/>
      <c r="BM65" s="129"/>
      <c r="BN65" s="129"/>
      <c r="BO65" s="129"/>
      <c r="BP65" s="129"/>
      <c r="BQ65" s="129"/>
      <c r="BR65" s="129"/>
      <c r="BS65" s="129"/>
      <c r="BT65" s="129"/>
      <c r="BU65" s="129"/>
      <c r="BV65" s="129"/>
      <c r="BW65" s="129"/>
      <c r="BX65" s="129"/>
      <c r="BY65" s="129"/>
      <c r="BZ65" s="129"/>
      <c r="CA65" s="129"/>
      <c r="CB65" s="129"/>
      <c r="CC65" s="129"/>
      <c r="CD65" s="129"/>
      <c r="CE65" s="129"/>
      <c r="CF65" s="129"/>
      <c r="CG65" s="129"/>
      <c r="CH65" s="129"/>
      <c r="CI65" s="129"/>
      <c r="CJ65" s="129"/>
      <c r="CK65" s="129"/>
      <c r="CL65" s="129"/>
      <c r="CM65" s="150"/>
    </row>
    <row r="66" spans="1:95" s="75" customFormat="1" ht="15" customHeight="1" x14ac:dyDescent="0.15">
      <c r="A66" s="235"/>
      <c r="B66" s="235"/>
      <c r="C66" s="235"/>
      <c r="D66" s="235"/>
      <c r="E66" s="235"/>
      <c r="F66" s="235"/>
      <c r="G66" s="235"/>
      <c r="H66" s="235"/>
      <c r="I66" s="235"/>
      <c r="J66" s="235"/>
      <c r="K66" s="235"/>
      <c r="L66" s="235"/>
      <c r="M66" s="235"/>
      <c r="N66" s="235"/>
      <c r="O66" s="235"/>
      <c r="P66" s="235"/>
      <c r="Q66" s="235"/>
      <c r="R66" s="235"/>
      <c r="S66" s="235"/>
      <c r="T66" s="235"/>
      <c r="U66" s="235"/>
      <c r="V66" s="233" t="s">
        <v>372</v>
      </c>
      <c r="W66" s="233"/>
      <c r="X66" s="233"/>
      <c r="Y66" s="233"/>
      <c r="Z66" s="233"/>
      <c r="AA66" s="233"/>
      <c r="AB66" s="233"/>
      <c r="AC66" s="233"/>
      <c r="AD66" s="233"/>
      <c r="AE66" s="233"/>
      <c r="AF66" s="233"/>
      <c r="AG66" s="233"/>
      <c r="AH66" s="233"/>
      <c r="AI66" s="233"/>
      <c r="AJ66" s="233"/>
      <c r="AK66" s="126" t="str">
        <f>IF('入力シート(高齢者用）'!$D192="","",'入力シート(高齢者用）'!D192)</f>
        <v/>
      </c>
      <c r="AL66" s="127"/>
      <c r="AM66" s="127"/>
      <c r="AN66" s="127"/>
      <c r="AO66" s="127"/>
      <c r="AP66" s="127"/>
      <c r="AQ66" s="127"/>
      <c r="AR66" s="127"/>
      <c r="AS66" s="127"/>
      <c r="AT66" s="127"/>
      <c r="AU66" s="127"/>
      <c r="AV66" s="127"/>
      <c r="AW66" s="127"/>
      <c r="AX66" s="128" t="s">
        <v>39</v>
      </c>
      <c r="AY66" s="146"/>
      <c r="AZ66" s="210"/>
      <c r="BA66" s="210"/>
      <c r="BB66" s="210"/>
      <c r="BC66" s="210"/>
      <c r="BD66" s="210"/>
      <c r="BE66" s="210"/>
      <c r="BF66" s="210"/>
      <c r="BG66" s="210"/>
      <c r="BH66" s="210"/>
      <c r="BI66" s="210"/>
      <c r="BJ66" s="94"/>
      <c r="BK66" s="129">
        <f>IF('入力シート(高齢者用）'!$D194="有","①",1)</f>
        <v>1</v>
      </c>
      <c r="BL66" s="129"/>
      <c r="BM66" s="129" t="s">
        <v>468</v>
      </c>
      <c r="BN66" s="129"/>
      <c r="BO66" s="129"/>
      <c r="BP66" s="129"/>
      <c r="BQ66" s="129"/>
      <c r="BR66" s="129"/>
      <c r="BS66" s="129"/>
      <c r="BT66" s="129"/>
      <c r="BU66" s="129">
        <f>IF('入力シート(高齢者用）'!$D195="有","②",2)</f>
        <v>2</v>
      </c>
      <c r="BV66" s="129"/>
      <c r="BW66" s="207" t="s">
        <v>469</v>
      </c>
      <c r="BX66" s="207"/>
      <c r="BY66" s="207"/>
      <c r="BZ66" s="207"/>
      <c r="CA66" s="207"/>
      <c r="CB66" s="207"/>
      <c r="CC66" s="207"/>
      <c r="CD66" s="207"/>
      <c r="CE66" s="207"/>
      <c r="CF66" s="207"/>
      <c r="CG66" s="207"/>
      <c r="CH66" s="207"/>
      <c r="CI66" s="207"/>
      <c r="CJ66" s="207"/>
      <c r="CK66" s="207"/>
      <c r="CL66" s="207"/>
      <c r="CM66" s="208"/>
      <c r="CN66" s="81"/>
    </row>
    <row r="67" spans="1:95" s="81" customFormat="1" ht="15" customHeight="1" x14ac:dyDescent="0.15">
      <c r="A67" s="234" t="s">
        <v>373</v>
      </c>
      <c r="B67" s="235"/>
      <c r="C67" s="235"/>
      <c r="D67" s="235"/>
      <c r="E67" s="235"/>
      <c r="F67" s="235"/>
      <c r="G67" s="235"/>
      <c r="H67" s="235"/>
      <c r="I67" s="235"/>
      <c r="J67" s="235"/>
      <c r="K67" s="235"/>
      <c r="L67" s="235"/>
      <c r="M67" s="235"/>
      <c r="N67" s="235"/>
      <c r="O67" s="235"/>
      <c r="P67" s="235"/>
      <c r="Q67" s="235"/>
      <c r="R67" s="235"/>
      <c r="S67" s="235"/>
      <c r="T67" s="235"/>
      <c r="U67" s="235"/>
      <c r="V67" s="236" t="s">
        <v>374</v>
      </c>
      <c r="W67" s="237"/>
      <c r="X67" s="237"/>
      <c r="Y67" s="237"/>
      <c r="Z67" s="237"/>
      <c r="AA67" s="237"/>
      <c r="AB67" s="237"/>
      <c r="AC67" s="237"/>
      <c r="AD67" s="237"/>
      <c r="AE67" s="237"/>
      <c r="AF67" s="237"/>
      <c r="AG67" s="237"/>
      <c r="AH67" s="237"/>
      <c r="AI67" s="237"/>
      <c r="AJ67" s="238"/>
      <c r="AK67" s="126" t="str">
        <f>IF('入力シート(高齢者用）'!$D196="","",'入力シート(高齢者用）'!D196)</f>
        <v/>
      </c>
      <c r="AL67" s="127"/>
      <c r="AM67" s="127"/>
      <c r="AN67" s="127"/>
      <c r="AO67" s="127"/>
      <c r="AP67" s="127"/>
      <c r="AQ67" s="127"/>
      <c r="AR67" s="127"/>
      <c r="AS67" s="127"/>
      <c r="AT67" s="127"/>
      <c r="AU67" s="127"/>
      <c r="AV67" s="127"/>
      <c r="AW67" s="127"/>
      <c r="AX67" s="128" t="s">
        <v>39</v>
      </c>
      <c r="AY67" s="146"/>
      <c r="AZ67" s="239" t="s">
        <v>375</v>
      </c>
      <c r="BA67" s="240"/>
      <c r="BB67" s="240"/>
      <c r="BC67" s="240"/>
      <c r="BD67" s="240"/>
      <c r="BE67" s="240"/>
      <c r="BF67" s="240"/>
      <c r="BG67" s="240"/>
      <c r="BH67" s="240"/>
      <c r="BI67" s="241"/>
      <c r="BJ67" s="229" t="s">
        <v>87</v>
      </c>
      <c r="BK67" s="121"/>
      <c r="BL67" s="121"/>
      <c r="BM67" s="121"/>
      <c r="BN67" s="121"/>
      <c r="BO67" s="121"/>
      <c r="BP67" s="121"/>
      <c r="BQ67" s="121"/>
      <c r="BR67" s="121"/>
      <c r="BS67" s="121"/>
      <c r="BT67" s="121"/>
      <c r="BU67" s="121"/>
      <c r="BV67" s="121"/>
      <c r="BW67" s="121"/>
      <c r="BX67" s="122"/>
      <c r="BY67" s="229" t="s">
        <v>88</v>
      </c>
      <c r="BZ67" s="121"/>
      <c r="CA67" s="121"/>
      <c r="CB67" s="121"/>
      <c r="CC67" s="121"/>
      <c r="CD67" s="121"/>
      <c r="CE67" s="121"/>
      <c r="CF67" s="121"/>
      <c r="CG67" s="121"/>
      <c r="CH67" s="121"/>
      <c r="CI67" s="121"/>
      <c r="CJ67" s="121"/>
      <c r="CK67" s="121"/>
      <c r="CL67" s="121"/>
      <c r="CM67" s="122"/>
    </row>
    <row r="68" spans="1:95" s="81" customFormat="1" ht="15" customHeight="1" x14ac:dyDescent="0.15">
      <c r="A68" s="235"/>
      <c r="B68" s="235"/>
      <c r="C68" s="235"/>
      <c r="D68" s="235"/>
      <c r="E68" s="235"/>
      <c r="F68" s="235"/>
      <c r="G68" s="235"/>
      <c r="H68" s="235"/>
      <c r="I68" s="235"/>
      <c r="J68" s="235"/>
      <c r="K68" s="235"/>
      <c r="L68" s="235"/>
      <c r="M68" s="235"/>
      <c r="N68" s="235"/>
      <c r="O68" s="235"/>
      <c r="P68" s="235"/>
      <c r="Q68" s="235"/>
      <c r="R68" s="235"/>
      <c r="S68" s="235"/>
      <c r="T68" s="235"/>
      <c r="U68" s="235"/>
      <c r="V68" s="263" t="s">
        <v>376</v>
      </c>
      <c r="W68" s="263"/>
      <c r="X68" s="263"/>
      <c r="Y68" s="263"/>
      <c r="Z68" s="263"/>
      <c r="AA68" s="263"/>
      <c r="AB68" s="263"/>
      <c r="AC68" s="263"/>
      <c r="AD68" s="263"/>
      <c r="AE68" s="263"/>
      <c r="AF68" s="263"/>
      <c r="AG68" s="263"/>
      <c r="AH68" s="263"/>
      <c r="AI68" s="263"/>
      <c r="AJ68" s="263"/>
      <c r="AK68" s="126" t="str">
        <f>IF('入力シート(高齢者用）'!$D197="","",'入力シート(高齢者用）'!D197)</f>
        <v/>
      </c>
      <c r="AL68" s="127"/>
      <c r="AM68" s="127"/>
      <c r="AN68" s="127"/>
      <c r="AO68" s="127"/>
      <c r="AP68" s="127"/>
      <c r="AQ68" s="127"/>
      <c r="AR68" s="127"/>
      <c r="AS68" s="127"/>
      <c r="AT68" s="127"/>
      <c r="AU68" s="127"/>
      <c r="AV68" s="127"/>
      <c r="AW68" s="127"/>
      <c r="AX68" s="128" t="s">
        <v>39</v>
      </c>
      <c r="AY68" s="146"/>
      <c r="AZ68" s="242"/>
      <c r="BA68" s="243"/>
      <c r="BB68" s="243"/>
      <c r="BC68" s="243"/>
      <c r="BD68" s="243"/>
      <c r="BE68" s="243"/>
      <c r="BF68" s="243"/>
      <c r="BG68" s="243"/>
      <c r="BH68" s="243"/>
      <c r="BI68" s="244"/>
      <c r="BJ68" s="126" t="str">
        <f>IF('入力シート(高齢者用）'!$D201="","",'入力シート(高齢者用）'!D201)</f>
        <v/>
      </c>
      <c r="BK68" s="127"/>
      <c r="BL68" s="127"/>
      <c r="BM68" s="127"/>
      <c r="BN68" s="127"/>
      <c r="BO68" s="127"/>
      <c r="BP68" s="127"/>
      <c r="BQ68" s="127"/>
      <c r="BR68" s="127"/>
      <c r="BS68" s="127"/>
      <c r="BT68" s="127"/>
      <c r="BU68" s="127"/>
      <c r="BV68" s="127"/>
      <c r="BW68" s="127"/>
      <c r="BX68" s="128"/>
      <c r="BY68" s="126" t="str">
        <f>IF('入力シート(高齢者用）'!$D202="","",'入力シート(高齢者用）'!D202)</f>
        <v/>
      </c>
      <c r="BZ68" s="127"/>
      <c r="CA68" s="127"/>
      <c r="CB68" s="127"/>
      <c r="CC68" s="127"/>
      <c r="CD68" s="127"/>
      <c r="CE68" s="127"/>
      <c r="CF68" s="127"/>
      <c r="CG68" s="127"/>
      <c r="CH68" s="127"/>
      <c r="CI68" s="127"/>
      <c r="CJ68" s="127"/>
      <c r="CK68" s="127" t="s">
        <v>39</v>
      </c>
      <c r="CL68" s="127"/>
      <c r="CM68" s="128"/>
    </row>
    <row r="69" spans="1:95" s="81" customFormat="1" ht="15" customHeight="1" x14ac:dyDescent="0.15">
      <c r="A69" s="235"/>
      <c r="B69" s="235"/>
      <c r="C69" s="235"/>
      <c r="D69" s="235"/>
      <c r="E69" s="235"/>
      <c r="F69" s="235"/>
      <c r="G69" s="235"/>
      <c r="H69" s="235"/>
      <c r="I69" s="235"/>
      <c r="J69" s="235"/>
      <c r="K69" s="235"/>
      <c r="L69" s="235"/>
      <c r="M69" s="235"/>
      <c r="N69" s="235"/>
      <c r="O69" s="235"/>
      <c r="P69" s="235"/>
      <c r="Q69" s="235"/>
      <c r="R69" s="235"/>
      <c r="S69" s="235"/>
      <c r="T69" s="235"/>
      <c r="U69" s="235"/>
      <c r="V69" s="263" t="s">
        <v>377</v>
      </c>
      <c r="W69" s="263"/>
      <c r="X69" s="263"/>
      <c r="Y69" s="263"/>
      <c r="Z69" s="263"/>
      <c r="AA69" s="263"/>
      <c r="AB69" s="263"/>
      <c r="AC69" s="263"/>
      <c r="AD69" s="263"/>
      <c r="AE69" s="263"/>
      <c r="AF69" s="263"/>
      <c r="AG69" s="263"/>
      <c r="AH69" s="263"/>
      <c r="AI69" s="263"/>
      <c r="AJ69" s="263"/>
      <c r="AK69" s="126" t="str">
        <f>IF('入力シート(高齢者用）'!$D198="","",'入力シート(高齢者用）'!D198)</f>
        <v/>
      </c>
      <c r="AL69" s="127"/>
      <c r="AM69" s="127"/>
      <c r="AN69" s="127"/>
      <c r="AO69" s="127"/>
      <c r="AP69" s="127"/>
      <c r="AQ69" s="127"/>
      <c r="AR69" s="127"/>
      <c r="AS69" s="127"/>
      <c r="AT69" s="127"/>
      <c r="AU69" s="127"/>
      <c r="AV69" s="127"/>
      <c r="AW69" s="127"/>
      <c r="AX69" s="128" t="s">
        <v>39</v>
      </c>
      <c r="AY69" s="146"/>
      <c r="AZ69" s="242"/>
      <c r="BA69" s="243"/>
      <c r="BB69" s="243"/>
      <c r="BC69" s="243"/>
      <c r="BD69" s="243"/>
      <c r="BE69" s="243"/>
      <c r="BF69" s="243"/>
      <c r="BG69" s="243"/>
      <c r="BH69" s="243"/>
      <c r="BI69" s="244"/>
      <c r="BJ69" s="126" t="str">
        <f>IF('入力シート(高齢者用）'!$D203="","",'入力シート(高齢者用）'!D203)</f>
        <v/>
      </c>
      <c r="BK69" s="127"/>
      <c r="BL69" s="127"/>
      <c r="BM69" s="127"/>
      <c r="BN69" s="127"/>
      <c r="BO69" s="127"/>
      <c r="BP69" s="127"/>
      <c r="BQ69" s="127"/>
      <c r="BR69" s="127"/>
      <c r="BS69" s="127"/>
      <c r="BT69" s="127"/>
      <c r="BU69" s="127"/>
      <c r="BV69" s="127"/>
      <c r="BW69" s="127"/>
      <c r="BX69" s="128"/>
      <c r="BY69" s="126" t="str">
        <f>IF('入力シート(高齢者用）'!$D204="","",'入力シート(高齢者用）'!D204)</f>
        <v/>
      </c>
      <c r="BZ69" s="127"/>
      <c r="CA69" s="127"/>
      <c r="CB69" s="127"/>
      <c r="CC69" s="127"/>
      <c r="CD69" s="127"/>
      <c r="CE69" s="127"/>
      <c r="CF69" s="127"/>
      <c r="CG69" s="127"/>
      <c r="CH69" s="127"/>
      <c r="CI69" s="127"/>
      <c r="CJ69" s="127"/>
      <c r="CK69" s="127" t="s">
        <v>39</v>
      </c>
      <c r="CL69" s="127"/>
      <c r="CM69" s="128"/>
    </row>
    <row r="70" spans="1:95" s="81" customFormat="1" ht="15" customHeight="1" x14ac:dyDescent="0.15">
      <c r="A70" s="235"/>
      <c r="B70" s="235"/>
      <c r="C70" s="235"/>
      <c r="D70" s="235"/>
      <c r="E70" s="235"/>
      <c r="F70" s="235"/>
      <c r="G70" s="235"/>
      <c r="H70" s="235"/>
      <c r="I70" s="235"/>
      <c r="J70" s="235"/>
      <c r="K70" s="235"/>
      <c r="L70" s="235"/>
      <c r="M70" s="235"/>
      <c r="N70" s="235"/>
      <c r="O70" s="235"/>
      <c r="P70" s="235"/>
      <c r="Q70" s="235"/>
      <c r="R70" s="235"/>
      <c r="S70" s="235"/>
      <c r="T70" s="235"/>
      <c r="U70" s="235"/>
      <c r="V70" s="161" t="s">
        <v>484</v>
      </c>
      <c r="W70" s="123"/>
      <c r="X70" s="123"/>
      <c r="Y70" s="123"/>
      <c r="Z70" s="123"/>
      <c r="AA70" s="123"/>
      <c r="AB70" s="123"/>
      <c r="AC70" s="123"/>
      <c r="AD70" s="123" t="str">
        <f>IF('入力シート(高齢者用）'!$D199="","",'入力シート(高齢者用）'!D199)</f>
        <v/>
      </c>
      <c r="AE70" s="123"/>
      <c r="AF70" s="123"/>
      <c r="AG70" s="123"/>
      <c r="AH70" s="123"/>
      <c r="AI70" s="123" t="s">
        <v>378</v>
      </c>
      <c r="AJ70" s="124"/>
      <c r="AK70" s="126" t="str">
        <f>IF('入力シート(高齢者用）'!$D200="","",'入力シート(高齢者用）'!D200)</f>
        <v/>
      </c>
      <c r="AL70" s="127"/>
      <c r="AM70" s="127"/>
      <c r="AN70" s="127"/>
      <c r="AO70" s="127"/>
      <c r="AP70" s="127"/>
      <c r="AQ70" s="127"/>
      <c r="AR70" s="127"/>
      <c r="AS70" s="127"/>
      <c r="AT70" s="127"/>
      <c r="AU70" s="127"/>
      <c r="AV70" s="127"/>
      <c r="AW70" s="127"/>
      <c r="AX70" s="128" t="s">
        <v>39</v>
      </c>
      <c r="AY70" s="146"/>
      <c r="AZ70" s="245"/>
      <c r="BA70" s="246"/>
      <c r="BB70" s="246"/>
      <c r="BC70" s="246"/>
      <c r="BD70" s="246"/>
      <c r="BE70" s="246"/>
      <c r="BF70" s="246"/>
      <c r="BG70" s="246"/>
      <c r="BH70" s="246"/>
      <c r="BI70" s="247"/>
      <c r="BJ70" s="126" t="str">
        <f>IF('入力シート(高齢者用）'!$D205="","",'入力シート(高齢者用）'!D205)</f>
        <v/>
      </c>
      <c r="BK70" s="127"/>
      <c r="BL70" s="127"/>
      <c r="BM70" s="127"/>
      <c r="BN70" s="127"/>
      <c r="BO70" s="127"/>
      <c r="BP70" s="127"/>
      <c r="BQ70" s="127"/>
      <c r="BR70" s="127"/>
      <c r="BS70" s="127"/>
      <c r="BT70" s="127"/>
      <c r="BU70" s="127"/>
      <c r="BV70" s="127"/>
      <c r="BW70" s="127"/>
      <c r="BX70" s="128"/>
      <c r="BY70" s="126" t="str">
        <f>IF('入力シート(高齢者用）'!$D206="","",'入力シート(高齢者用）'!D206)</f>
        <v/>
      </c>
      <c r="BZ70" s="127"/>
      <c r="CA70" s="127"/>
      <c r="CB70" s="127"/>
      <c r="CC70" s="127"/>
      <c r="CD70" s="127"/>
      <c r="CE70" s="127"/>
      <c r="CF70" s="127"/>
      <c r="CG70" s="127"/>
      <c r="CH70" s="127"/>
      <c r="CI70" s="127"/>
      <c r="CJ70" s="127"/>
      <c r="CK70" s="127" t="s">
        <v>39</v>
      </c>
      <c r="CL70" s="127"/>
      <c r="CM70" s="128"/>
    </row>
    <row r="71" spans="1:95" s="81" customFormat="1" ht="15" customHeight="1" x14ac:dyDescent="0.15">
      <c r="A71" s="211" t="s">
        <v>379</v>
      </c>
      <c r="B71" s="212"/>
      <c r="C71" s="212"/>
      <c r="D71" s="212"/>
      <c r="E71" s="212"/>
      <c r="F71" s="212"/>
      <c r="G71" s="212"/>
      <c r="H71" s="212"/>
      <c r="I71" s="212"/>
      <c r="J71" s="212"/>
      <c r="K71" s="212"/>
      <c r="L71" s="212"/>
      <c r="M71" s="212"/>
      <c r="N71" s="212"/>
      <c r="O71" s="212"/>
      <c r="P71" s="212"/>
      <c r="Q71" s="212"/>
      <c r="R71" s="212"/>
      <c r="S71" s="212"/>
      <c r="T71" s="212"/>
      <c r="U71" s="212"/>
      <c r="V71" s="213" t="str">
        <f>IF('入力シート(高齢者用）'!$D207="","",'入力シート(高齢者用）'!D207)</f>
        <v/>
      </c>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214"/>
      <c r="BT71" s="214"/>
      <c r="BU71" s="214"/>
      <c r="BV71" s="214"/>
      <c r="BW71" s="214"/>
      <c r="BX71" s="214"/>
      <c r="BY71" s="214"/>
      <c r="BZ71" s="214"/>
      <c r="CA71" s="214"/>
      <c r="CB71" s="214"/>
      <c r="CC71" s="214"/>
      <c r="CD71" s="214"/>
      <c r="CE71" s="214"/>
      <c r="CF71" s="214"/>
      <c r="CG71" s="214"/>
      <c r="CH71" s="214"/>
      <c r="CI71" s="214"/>
      <c r="CJ71" s="214"/>
      <c r="CK71" s="214"/>
      <c r="CL71" s="214"/>
      <c r="CM71" s="215"/>
    </row>
    <row r="72" spans="1:95" s="81" customFormat="1" ht="15" customHeight="1" x14ac:dyDescent="0.15">
      <c r="A72" s="212"/>
      <c r="B72" s="212"/>
      <c r="C72" s="212"/>
      <c r="D72" s="212"/>
      <c r="E72" s="212"/>
      <c r="F72" s="212"/>
      <c r="G72" s="212"/>
      <c r="H72" s="212"/>
      <c r="I72" s="212"/>
      <c r="J72" s="212"/>
      <c r="K72" s="212"/>
      <c r="L72" s="212"/>
      <c r="M72" s="212"/>
      <c r="N72" s="212"/>
      <c r="O72" s="212"/>
      <c r="P72" s="212"/>
      <c r="Q72" s="212"/>
      <c r="R72" s="212"/>
      <c r="S72" s="212"/>
      <c r="T72" s="212"/>
      <c r="U72" s="212"/>
      <c r="V72" s="216"/>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17"/>
      <c r="BL72" s="217"/>
      <c r="BM72" s="217"/>
      <c r="BN72" s="217"/>
      <c r="BO72" s="217"/>
      <c r="BP72" s="217"/>
      <c r="BQ72" s="217"/>
      <c r="BR72" s="217"/>
      <c r="BS72" s="217"/>
      <c r="BT72" s="217"/>
      <c r="BU72" s="217"/>
      <c r="BV72" s="217"/>
      <c r="BW72" s="217"/>
      <c r="BX72" s="217"/>
      <c r="BY72" s="217"/>
      <c r="BZ72" s="217"/>
      <c r="CA72" s="217"/>
      <c r="CB72" s="217"/>
      <c r="CC72" s="217"/>
      <c r="CD72" s="217"/>
      <c r="CE72" s="217"/>
      <c r="CF72" s="217"/>
      <c r="CG72" s="217"/>
      <c r="CH72" s="217"/>
      <c r="CI72" s="217"/>
      <c r="CJ72" s="217"/>
      <c r="CK72" s="217"/>
      <c r="CL72" s="217"/>
      <c r="CM72" s="218"/>
      <c r="CN72" s="78"/>
    </row>
    <row r="73" spans="1:95" s="75" customFormat="1" ht="15" customHeight="1" x14ac:dyDescent="0.15">
      <c r="A73" s="219" t="s">
        <v>380</v>
      </c>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20" t="s">
        <v>381</v>
      </c>
      <c r="Z73" s="220"/>
      <c r="AA73" s="220"/>
      <c r="AB73" s="220"/>
      <c r="AC73" s="220"/>
      <c r="AD73" s="220"/>
      <c r="AE73" s="220"/>
      <c r="AF73" s="220"/>
      <c r="AG73" s="220"/>
      <c r="AH73" s="220"/>
      <c r="AI73" s="220"/>
      <c r="AJ73" s="220"/>
      <c r="AK73" s="220"/>
      <c r="AL73" s="221"/>
      <c r="AM73" s="222" t="s">
        <v>86</v>
      </c>
      <c r="AN73" s="222"/>
      <c r="AO73" s="222"/>
      <c r="AP73" s="222"/>
      <c r="AQ73" s="222"/>
      <c r="AR73" s="222"/>
      <c r="AS73" s="222"/>
      <c r="AT73" s="222"/>
      <c r="AU73" s="222"/>
      <c r="AV73" s="222"/>
      <c r="AW73" s="224" t="str">
        <f>IF('入力シート(高齢者用）'!$D210="年","年",IF('入力シート(高齢者用）'!$D210="月","月","年・月"))</f>
        <v>年・月</v>
      </c>
      <c r="AX73" s="224"/>
      <c r="AY73" s="224"/>
      <c r="AZ73" s="224"/>
      <c r="BA73" s="224"/>
      <c r="BB73" s="224"/>
      <c r="BC73" s="224"/>
      <c r="BD73" s="224" t="s">
        <v>470</v>
      </c>
      <c r="BE73" s="224"/>
      <c r="BF73" s="224" t="str">
        <f>IF('入力シート(高齢者用）'!$D211="","",'入力シート(高齢者用）'!D211)</f>
        <v/>
      </c>
      <c r="BG73" s="224"/>
      <c r="BH73" s="224"/>
      <c r="BI73" s="224"/>
      <c r="BJ73" s="224"/>
      <c r="BK73" s="224"/>
      <c r="BL73" s="224"/>
      <c r="BM73" s="224"/>
      <c r="BN73" s="225" t="s">
        <v>471</v>
      </c>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6"/>
      <c r="CN73" s="78"/>
      <c r="CO73" s="76"/>
      <c r="CP73" s="76"/>
      <c r="CQ73" s="76"/>
    </row>
    <row r="74" spans="1:95" s="75" customFormat="1" ht="15" customHeight="1" x14ac:dyDescent="0.15">
      <c r="A74" s="96"/>
      <c r="B74" s="170">
        <f>IF('入力シート(高齢者用）'!$D208="有","①",1)</f>
        <v>1</v>
      </c>
      <c r="C74" s="170"/>
      <c r="D74" s="148" t="s">
        <v>472</v>
      </c>
      <c r="E74" s="148"/>
      <c r="F74" s="148"/>
      <c r="G74" s="170" t="str">
        <f>IF('入力シート(高齢者用）'!$D210="個人","個人",IF('入力シート(高齢者用）'!$D210="全体","全体",IF('入力シート(高齢者用）'!$D210="両方","個人＆全体","個人・全体")))</f>
        <v>個人・全体</v>
      </c>
      <c r="H74" s="170"/>
      <c r="I74" s="170"/>
      <c r="J74" s="170"/>
      <c r="K74" s="170"/>
      <c r="L74" s="170"/>
      <c r="M74" s="170"/>
      <c r="N74" s="170"/>
      <c r="O74" s="170"/>
      <c r="P74" s="170"/>
      <c r="Q74" s="170" t="s">
        <v>473</v>
      </c>
      <c r="R74" s="170"/>
      <c r="S74" s="170">
        <f>IF('入力シート(高齢者用）'!$D208="無","②",2)</f>
        <v>2</v>
      </c>
      <c r="T74" s="170"/>
      <c r="U74" s="148" t="s">
        <v>474</v>
      </c>
      <c r="V74" s="148"/>
      <c r="W74" s="148"/>
      <c r="X74" s="206"/>
      <c r="Y74" s="205" t="s">
        <v>460</v>
      </c>
      <c r="Z74" s="148"/>
      <c r="AA74" s="148"/>
      <c r="AB74" s="148"/>
      <c r="AC74" s="148"/>
      <c r="AD74" s="148"/>
      <c r="AE74" s="148"/>
      <c r="AF74" s="148"/>
      <c r="AG74" s="148"/>
      <c r="AH74" s="148"/>
      <c r="AI74" s="148"/>
      <c r="AJ74" s="172">
        <f>IF('入力シート(高齢者用）'!$D212="有","①",1)</f>
        <v>1</v>
      </c>
      <c r="AK74" s="172"/>
      <c r="AL74" s="148" t="s">
        <v>494</v>
      </c>
      <c r="AM74" s="148"/>
      <c r="AN74" s="148"/>
      <c r="AO74" s="148"/>
      <c r="AP74" s="148"/>
      <c r="AQ74" s="148"/>
      <c r="AR74" s="148"/>
      <c r="AS74" s="148"/>
      <c r="AT74" s="148"/>
      <c r="AU74" s="148"/>
      <c r="AV74" s="148"/>
      <c r="AW74" s="147">
        <f>IF('入力シート(高齢者用）'!$D213="有","②",2)</f>
        <v>2</v>
      </c>
      <c r="AX74" s="147"/>
      <c r="AY74" s="171" t="s">
        <v>475</v>
      </c>
      <c r="AZ74" s="171"/>
      <c r="BA74" s="171"/>
      <c r="BB74" s="171"/>
      <c r="BC74" s="171"/>
      <c r="BD74" s="171"/>
      <c r="BE74" s="171"/>
      <c r="BF74" s="171"/>
      <c r="BG74" s="171"/>
      <c r="BH74" s="171"/>
      <c r="BI74" s="171"/>
      <c r="BJ74" s="147">
        <f>IF('入力シート(高齢者用）'!$D214="",3,"③")</f>
        <v>3</v>
      </c>
      <c r="BK74" s="147"/>
      <c r="BL74" s="171" t="s">
        <v>476</v>
      </c>
      <c r="BM74" s="171"/>
      <c r="BN74" s="171"/>
      <c r="BO74" s="171"/>
      <c r="BP74" s="171"/>
      <c r="BQ74" s="171"/>
      <c r="BR74" s="171"/>
      <c r="BS74" s="171"/>
      <c r="BT74" s="171" t="str">
        <f>IF('入力シート(高齢者用）'!$D214="","",'入力シート(高齢者用）'!D214)</f>
        <v/>
      </c>
      <c r="BU74" s="171"/>
      <c r="BV74" s="171"/>
      <c r="BW74" s="171"/>
      <c r="BX74" s="171"/>
      <c r="BY74" s="171"/>
      <c r="BZ74" s="171"/>
      <c r="CA74" s="171"/>
      <c r="CB74" s="171"/>
      <c r="CC74" s="171"/>
      <c r="CD74" s="171"/>
      <c r="CE74" s="171"/>
      <c r="CF74" s="171"/>
      <c r="CG74" s="171"/>
      <c r="CH74" s="171"/>
      <c r="CI74" s="171"/>
      <c r="CJ74" s="171"/>
      <c r="CK74" s="171"/>
      <c r="CL74" s="171" t="s">
        <v>70</v>
      </c>
      <c r="CM74" s="223"/>
      <c r="CO74" s="76"/>
      <c r="CP74" s="76"/>
      <c r="CQ74" s="76"/>
    </row>
    <row r="75" spans="1:95" s="75" customFormat="1" ht="16.5" customHeight="1" x14ac:dyDescent="0.15">
      <c r="A75" s="167" t="s">
        <v>382</v>
      </c>
      <c r="B75" s="168"/>
      <c r="C75" s="168"/>
      <c r="D75" s="168"/>
      <c r="E75" s="168"/>
      <c r="F75" s="168"/>
      <c r="G75" s="168"/>
      <c r="H75" s="168"/>
      <c r="I75" s="168"/>
      <c r="J75" s="168"/>
      <c r="K75" s="168"/>
      <c r="L75" s="168"/>
      <c r="M75" s="168"/>
      <c r="N75" s="168"/>
      <c r="O75" s="168"/>
      <c r="P75" s="168"/>
      <c r="Q75" s="169"/>
      <c r="R75" s="163" t="s">
        <v>89</v>
      </c>
      <c r="S75" s="163"/>
      <c r="T75" s="163"/>
      <c r="U75" s="163"/>
      <c r="V75" s="163"/>
      <c r="W75" s="163"/>
      <c r="X75" s="163"/>
      <c r="Y75" s="163"/>
      <c r="Z75" s="163"/>
      <c r="AA75" s="163"/>
      <c r="AB75" s="163"/>
      <c r="AC75" s="165">
        <f>IF('入力シート(高齢者用）'!$D215="有","①",1)</f>
        <v>1</v>
      </c>
      <c r="AD75" s="166"/>
      <c r="AE75" s="166" t="s">
        <v>90</v>
      </c>
      <c r="AF75" s="166"/>
      <c r="AG75" s="166"/>
      <c r="AH75" s="166"/>
      <c r="AI75" s="166" t="str">
        <f>IF('入力シート(高齢者用）'!$D216="","",'入力シート(高齢者用）'!D216)</f>
        <v/>
      </c>
      <c r="AJ75" s="166"/>
      <c r="AK75" s="166"/>
      <c r="AL75" s="166"/>
      <c r="AM75" s="177" t="s">
        <v>91</v>
      </c>
      <c r="AN75" s="177"/>
      <c r="AO75" s="177"/>
      <c r="AP75" s="177"/>
      <c r="AQ75" s="177"/>
      <c r="AR75" s="177"/>
      <c r="AS75" s="177">
        <f>IF('入力シート(高齢者用）'!$D215="無","②",2)</f>
        <v>2</v>
      </c>
      <c r="AT75" s="177"/>
      <c r="AU75" s="166" t="s">
        <v>92</v>
      </c>
      <c r="AV75" s="166"/>
      <c r="AW75" s="178"/>
      <c r="AX75" s="162" t="s">
        <v>383</v>
      </c>
      <c r="AY75" s="163"/>
      <c r="AZ75" s="163"/>
      <c r="BA75" s="163"/>
      <c r="BB75" s="163"/>
      <c r="BC75" s="163"/>
      <c r="BD75" s="163"/>
      <c r="BE75" s="163"/>
      <c r="BF75" s="163"/>
      <c r="BG75" s="163"/>
      <c r="BH75" s="163"/>
      <c r="BI75" s="163"/>
      <c r="BJ75" s="163"/>
      <c r="BK75" s="163"/>
      <c r="BL75" s="163"/>
      <c r="BM75" s="163"/>
      <c r="BN75" s="163"/>
      <c r="BO75" s="163"/>
      <c r="BP75" s="163"/>
      <c r="BQ75" s="163"/>
      <c r="BR75" s="164"/>
      <c r="BS75" s="165">
        <f>IF('入力シート(高齢者用）'!$D217="有","①",1)</f>
        <v>1</v>
      </c>
      <c r="BT75" s="166"/>
      <c r="BU75" s="166" t="s">
        <v>90</v>
      </c>
      <c r="BV75" s="166"/>
      <c r="BW75" s="166"/>
      <c r="BX75" s="166"/>
      <c r="BY75" s="166" t="str">
        <f>IF('入力シート(高齢者用）'!$D218="","",'入力シート(高齢者用）'!D218)</f>
        <v/>
      </c>
      <c r="BZ75" s="166"/>
      <c r="CA75" s="166"/>
      <c r="CB75" s="166"/>
      <c r="CC75" s="177" t="s">
        <v>91</v>
      </c>
      <c r="CD75" s="177"/>
      <c r="CE75" s="177"/>
      <c r="CF75" s="177"/>
      <c r="CG75" s="177"/>
      <c r="CH75" s="177"/>
      <c r="CI75" s="177">
        <f>IF('入力シート(高齢者用）'!$D217="無","②",2)</f>
        <v>2</v>
      </c>
      <c r="CJ75" s="177"/>
      <c r="CK75" s="166" t="s">
        <v>92</v>
      </c>
      <c r="CL75" s="166"/>
      <c r="CM75" s="178"/>
    </row>
    <row r="76" spans="1:95" s="75" customFormat="1" ht="16.5" customHeight="1" x14ac:dyDescent="0.15">
      <c r="A76" s="179" t="s">
        <v>17</v>
      </c>
      <c r="B76" s="180"/>
      <c r="C76" s="180"/>
      <c r="D76" s="180"/>
      <c r="E76" s="180"/>
      <c r="F76" s="180"/>
      <c r="G76" s="180"/>
      <c r="H76" s="180"/>
      <c r="I76" s="180"/>
      <c r="J76" s="180"/>
      <c r="K76" s="180"/>
      <c r="L76" s="180"/>
      <c r="M76" s="180"/>
      <c r="N76" s="180"/>
      <c r="O76" s="180"/>
      <c r="P76" s="180"/>
      <c r="Q76" s="180"/>
      <c r="R76" s="180"/>
      <c r="S76" s="180"/>
      <c r="T76" s="180"/>
      <c r="U76" s="181"/>
      <c r="V76" s="432" t="s">
        <v>477</v>
      </c>
      <c r="W76" s="207"/>
      <c r="X76" s="207"/>
      <c r="Y76" s="207"/>
      <c r="Z76" s="207"/>
      <c r="AA76" s="207"/>
      <c r="AB76" s="207"/>
      <c r="AC76" s="127">
        <f>IF('入力シート(高齢者用）'!$D219="有","①",1)</f>
        <v>1</v>
      </c>
      <c r="AD76" s="127"/>
      <c r="AE76" s="129" t="s">
        <v>479</v>
      </c>
      <c r="AF76" s="129"/>
      <c r="AG76" s="129"/>
      <c r="AH76" s="129"/>
      <c r="AI76" s="129"/>
      <c r="AJ76" s="127">
        <f>IF('入力シート(高齢者用）'!$D220="有","②",2)</f>
        <v>2</v>
      </c>
      <c r="AK76" s="127"/>
      <c r="AL76" s="129" t="s">
        <v>480</v>
      </c>
      <c r="AM76" s="129"/>
      <c r="AN76" s="129"/>
      <c r="AO76" s="129"/>
      <c r="AP76" s="129"/>
      <c r="AQ76" s="127">
        <f>IF('入力シート(高齢者用）'!$D221="有","③",3)</f>
        <v>3</v>
      </c>
      <c r="AR76" s="127"/>
      <c r="AS76" s="129" t="s">
        <v>481</v>
      </c>
      <c r="AT76" s="129"/>
      <c r="AU76" s="129"/>
      <c r="AV76" s="129"/>
      <c r="AW76" s="129"/>
      <c r="AX76" s="129" t="s">
        <v>478</v>
      </c>
      <c r="AY76" s="129"/>
      <c r="AZ76" s="129"/>
      <c r="BA76" s="129"/>
      <c r="BB76" s="129"/>
      <c r="BC76" s="129"/>
      <c r="BD76" s="129"/>
      <c r="BE76" s="129"/>
      <c r="BF76" s="150"/>
      <c r="BG76" s="182" t="s">
        <v>384</v>
      </c>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174" t="str">
        <f>IF('入力シート(高齢者用）'!$D222="","　　年　　月",'入力シート(高齢者用）'!$D222)</f>
        <v>　　年　　月</v>
      </c>
      <c r="CD76" s="175"/>
      <c r="CE76" s="175"/>
      <c r="CF76" s="175"/>
      <c r="CG76" s="175"/>
      <c r="CH76" s="175"/>
      <c r="CI76" s="175"/>
      <c r="CJ76" s="175"/>
      <c r="CK76" s="175"/>
      <c r="CL76" s="175"/>
      <c r="CM76" s="176"/>
    </row>
    <row r="77" spans="1:95" s="75" customFormat="1" ht="16.5" customHeight="1" x14ac:dyDescent="0.15">
      <c r="A77" s="248" t="s">
        <v>37</v>
      </c>
      <c r="B77" s="249"/>
      <c r="C77" s="249"/>
      <c r="D77" s="249"/>
      <c r="E77" s="227" t="s">
        <v>18</v>
      </c>
      <c r="F77" s="228"/>
      <c r="G77" s="228"/>
      <c r="H77" s="228"/>
      <c r="I77" s="228"/>
      <c r="J77" s="228"/>
      <c r="K77" s="228"/>
      <c r="L77" s="228"/>
      <c r="M77" s="228"/>
      <c r="N77" s="228"/>
      <c r="O77" s="228"/>
      <c r="P77" s="228"/>
      <c r="Q77" s="228"/>
      <c r="R77" s="228"/>
      <c r="S77" s="228"/>
      <c r="T77" s="228"/>
      <c r="U77" s="228"/>
      <c r="V77" s="229" t="s">
        <v>385</v>
      </c>
      <c r="W77" s="121"/>
      <c r="X77" s="121"/>
      <c r="Y77" s="121"/>
      <c r="Z77" s="121"/>
      <c r="AA77" s="121"/>
      <c r="AB77" s="121"/>
      <c r="AC77" s="121"/>
      <c r="AD77" s="122"/>
      <c r="AE77" s="230" t="s">
        <v>38</v>
      </c>
      <c r="AF77" s="231"/>
      <c r="AG77" s="231"/>
      <c r="AH77" s="231"/>
      <c r="AI77" s="229" t="s">
        <v>19</v>
      </c>
      <c r="AJ77" s="121"/>
      <c r="AK77" s="121"/>
      <c r="AL77" s="121"/>
      <c r="AM77" s="121"/>
      <c r="AN77" s="121"/>
      <c r="AO77" s="121"/>
      <c r="AP77" s="121"/>
      <c r="AQ77" s="121"/>
      <c r="AR77" s="121"/>
      <c r="AS77" s="121"/>
      <c r="AT77" s="121"/>
      <c r="AU77" s="121"/>
      <c r="AV77" s="121"/>
      <c r="AW77" s="121"/>
      <c r="AX77" s="121"/>
      <c r="AY77" s="121"/>
      <c r="AZ77" s="121"/>
      <c r="BA77" s="121"/>
      <c r="BB77" s="121"/>
      <c r="BC77" s="122"/>
      <c r="BD77" s="199" t="s">
        <v>386</v>
      </c>
      <c r="BE77" s="200"/>
      <c r="BF77" s="200"/>
      <c r="BG77" s="200"/>
      <c r="BH77" s="200"/>
      <c r="BI77" s="200"/>
      <c r="BJ77" s="200"/>
      <c r="BK77" s="200"/>
      <c r="BL77" s="200"/>
      <c r="BM77" s="200"/>
      <c r="BN77" s="200"/>
      <c r="BO77" s="200"/>
      <c r="BP77" s="200"/>
      <c r="BQ77" s="200"/>
      <c r="BR77" s="200"/>
      <c r="BS77" s="200"/>
      <c r="BT77" s="200"/>
      <c r="BU77" s="200"/>
      <c r="BV77" s="199" t="s">
        <v>387</v>
      </c>
      <c r="BW77" s="200"/>
      <c r="BX77" s="200"/>
      <c r="BY77" s="200"/>
      <c r="BZ77" s="200"/>
      <c r="CA77" s="200"/>
      <c r="CB77" s="200"/>
      <c r="CC77" s="200"/>
      <c r="CD77" s="200"/>
      <c r="CE77" s="200"/>
      <c r="CF77" s="200"/>
      <c r="CG77" s="200"/>
      <c r="CH77" s="200"/>
      <c r="CI77" s="200"/>
      <c r="CJ77" s="200"/>
      <c r="CK77" s="200"/>
      <c r="CL77" s="200"/>
      <c r="CM77" s="200"/>
    </row>
    <row r="78" spans="1:95" s="75" customFormat="1" ht="16.5" customHeight="1" x14ac:dyDescent="0.15">
      <c r="A78" s="231"/>
      <c r="B78" s="231"/>
      <c r="C78" s="231"/>
      <c r="D78" s="231"/>
      <c r="E78" s="251" t="s">
        <v>388</v>
      </c>
      <c r="F78" s="252"/>
      <c r="G78" s="253"/>
      <c r="H78" s="146" t="s">
        <v>20</v>
      </c>
      <c r="I78" s="146"/>
      <c r="J78" s="146"/>
      <c r="K78" s="146"/>
      <c r="L78" s="146"/>
      <c r="M78" s="146"/>
      <c r="N78" s="146"/>
      <c r="O78" s="146"/>
      <c r="P78" s="146"/>
      <c r="Q78" s="146"/>
      <c r="R78" s="146"/>
      <c r="S78" s="146"/>
      <c r="T78" s="146"/>
      <c r="U78" s="146"/>
      <c r="V78" s="126" t="str">
        <f>IF('入力シート(高齢者用）'!$D223="","",'入力シート(高齢者用）'!D223)</f>
        <v/>
      </c>
      <c r="W78" s="127"/>
      <c r="X78" s="127"/>
      <c r="Y78" s="127"/>
      <c r="Z78" s="127"/>
      <c r="AA78" s="127"/>
      <c r="AB78" s="127"/>
      <c r="AC78" s="127"/>
      <c r="AD78" s="128"/>
      <c r="AE78" s="231"/>
      <c r="AF78" s="231"/>
      <c r="AG78" s="231"/>
      <c r="AH78" s="231"/>
      <c r="AI78" s="149" t="s">
        <v>389</v>
      </c>
      <c r="AJ78" s="129"/>
      <c r="AK78" s="129"/>
      <c r="AL78" s="129"/>
      <c r="AM78" s="129"/>
      <c r="AN78" s="129"/>
      <c r="AO78" s="129"/>
      <c r="AP78" s="129"/>
      <c r="AQ78" s="129"/>
      <c r="AR78" s="129"/>
      <c r="AS78" s="129"/>
      <c r="AT78" s="129"/>
      <c r="AU78" s="129"/>
      <c r="AV78" s="129"/>
      <c r="AW78" s="129"/>
      <c r="AX78" s="129"/>
      <c r="AY78" s="129"/>
      <c r="AZ78" s="129"/>
      <c r="BA78" s="129"/>
      <c r="BB78" s="129"/>
      <c r="BC78" s="150"/>
      <c r="BD78" s="126" t="str">
        <f>IF('入力シート(高齢者用）'!$D241="","",'入力シート(高齢者用）'!D241)</f>
        <v/>
      </c>
      <c r="BE78" s="127"/>
      <c r="BF78" s="127"/>
      <c r="BG78" s="127"/>
      <c r="BH78" s="127"/>
      <c r="BI78" s="127"/>
      <c r="BJ78" s="127"/>
      <c r="BK78" s="127"/>
      <c r="BL78" s="127"/>
      <c r="BM78" s="127"/>
      <c r="BN78" s="127"/>
      <c r="BO78" s="127"/>
      <c r="BP78" s="127"/>
      <c r="BQ78" s="127"/>
      <c r="BR78" s="127"/>
      <c r="BS78" s="127"/>
      <c r="BT78" s="127"/>
      <c r="BU78" s="128"/>
      <c r="BV78" s="126" t="str">
        <f>IF('入力シート(高齢者用）'!$D260="","",'入力シート(高齢者用）'!D260)</f>
        <v/>
      </c>
      <c r="BW78" s="127"/>
      <c r="BX78" s="127"/>
      <c r="BY78" s="127"/>
      <c r="BZ78" s="127"/>
      <c r="CA78" s="127"/>
      <c r="CB78" s="127"/>
      <c r="CC78" s="127"/>
      <c r="CD78" s="127"/>
      <c r="CE78" s="127"/>
      <c r="CF78" s="127"/>
      <c r="CG78" s="127"/>
      <c r="CH78" s="127"/>
      <c r="CI78" s="127"/>
      <c r="CJ78" s="127"/>
      <c r="CK78" s="127"/>
      <c r="CL78" s="127"/>
      <c r="CM78" s="128"/>
    </row>
    <row r="79" spans="1:95" s="75" customFormat="1" ht="16.5" customHeight="1" x14ac:dyDescent="0.15">
      <c r="A79" s="231"/>
      <c r="B79" s="231"/>
      <c r="C79" s="231"/>
      <c r="D79" s="231"/>
      <c r="E79" s="254"/>
      <c r="F79" s="255"/>
      <c r="G79" s="256"/>
      <c r="H79" s="146" t="s">
        <v>21</v>
      </c>
      <c r="I79" s="146"/>
      <c r="J79" s="146"/>
      <c r="K79" s="146"/>
      <c r="L79" s="146"/>
      <c r="M79" s="146"/>
      <c r="N79" s="146"/>
      <c r="O79" s="146"/>
      <c r="P79" s="146"/>
      <c r="Q79" s="146"/>
      <c r="R79" s="146"/>
      <c r="S79" s="146"/>
      <c r="T79" s="146"/>
      <c r="U79" s="146"/>
      <c r="V79" s="126" t="str">
        <f>IF('入力シート(高齢者用）'!$D224="","",'入力シート(高齢者用）'!D224)</f>
        <v/>
      </c>
      <c r="W79" s="127"/>
      <c r="X79" s="127"/>
      <c r="Y79" s="127"/>
      <c r="Z79" s="127"/>
      <c r="AA79" s="127"/>
      <c r="AB79" s="127"/>
      <c r="AC79" s="127"/>
      <c r="AD79" s="128"/>
      <c r="AE79" s="231"/>
      <c r="AF79" s="231"/>
      <c r="AG79" s="231"/>
      <c r="AH79" s="231"/>
      <c r="AI79" s="149" t="s">
        <v>390</v>
      </c>
      <c r="AJ79" s="129"/>
      <c r="AK79" s="129"/>
      <c r="AL79" s="129"/>
      <c r="AM79" s="129"/>
      <c r="AN79" s="129"/>
      <c r="AO79" s="129"/>
      <c r="AP79" s="129"/>
      <c r="AQ79" s="129"/>
      <c r="AR79" s="129"/>
      <c r="AS79" s="129"/>
      <c r="AT79" s="129"/>
      <c r="AU79" s="129"/>
      <c r="AV79" s="129"/>
      <c r="AW79" s="129"/>
      <c r="AX79" s="129"/>
      <c r="AY79" s="129"/>
      <c r="AZ79" s="129"/>
      <c r="BA79" s="129"/>
      <c r="BB79" s="129"/>
      <c r="BC79" s="150"/>
      <c r="BD79" s="126" t="str">
        <f>IF('入力シート(高齢者用）'!$D242="","",'入力シート(高齢者用）'!D242)</f>
        <v/>
      </c>
      <c r="BE79" s="127"/>
      <c r="BF79" s="127"/>
      <c r="BG79" s="127"/>
      <c r="BH79" s="127"/>
      <c r="BI79" s="127"/>
      <c r="BJ79" s="127"/>
      <c r="BK79" s="127"/>
      <c r="BL79" s="127"/>
      <c r="BM79" s="127"/>
      <c r="BN79" s="127"/>
      <c r="BO79" s="127"/>
      <c r="BP79" s="127"/>
      <c r="BQ79" s="127"/>
      <c r="BR79" s="127"/>
      <c r="BS79" s="127"/>
      <c r="BT79" s="127"/>
      <c r="BU79" s="128"/>
      <c r="BV79" s="126" t="str">
        <f>IF('入力シート(高齢者用）'!$D261="","",'入力シート(高齢者用）'!D261)</f>
        <v/>
      </c>
      <c r="BW79" s="127"/>
      <c r="BX79" s="127"/>
      <c r="BY79" s="127"/>
      <c r="BZ79" s="127"/>
      <c r="CA79" s="127"/>
      <c r="CB79" s="127"/>
      <c r="CC79" s="127"/>
      <c r="CD79" s="127"/>
      <c r="CE79" s="127"/>
      <c r="CF79" s="127"/>
      <c r="CG79" s="127"/>
      <c r="CH79" s="127"/>
      <c r="CI79" s="127"/>
      <c r="CJ79" s="127"/>
      <c r="CK79" s="127"/>
      <c r="CL79" s="127"/>
      <c r="CM79" s="128"/>
    </row>
    <row r="80" spans="1:95" s="75" customFormat="1" ht="16.5" customHeight="1" x14ac:dyDescent="0.15">
      <c r="A80" s="231"/>
      <c r="B80" s="231"/>
      <c r="C80" s="231"/>
      <c r="D80" s="231"/>
      <c r="E80" s="257"/>
      <c r="F80" s="258"/>
      <c r="G80" s="259"/>
      <c r="H80" s="146" t="s">
        <v>22</v>
      </c>
      <c r="I80" s="146"/>
      <c r="J80" s="146"/>
      <c r="K80" s="146"/>
      <c r="L80" s="146"/>
      <c r="M80" s="146"/>
      <c r="N80" s="146"/>
      <c r="O80" s="146"/>
      <c r="P80" s="146"/>
      <c r="Q80" s="146"/>
      <c r="R80" s="146"/>
      <c r="S80" s="146"/>
      <c r="T80" s="146"/>
      <c r="U80" s="146"/>
      <c r="V80" s="126" t="str">
        <f>IF('入力シート(高齢者用）'!$D225="","",'入力シート(高齢者用）'!D225)</f>
        <v/>
      </c>
      <c r="W80" s="127"/>
      <c r="X80" s="127"/>
      <c r="Y80" s="127"/>
      <c r="Z80" s="127"/>
      <c r="AA80" s="127"/>
      <c r="AB80" s="127"/>
      <c r="AC80" s="127"/>
      <c r="AD80" s="128"/>
      <c r="AE80" s="231"/>
      <c r="AF80" s="231"/>
      <c r="AG80" s="231"/>
      <c r="AH80" s="231"/>
      <c r="AI80" s="149" t="s">
        <v>391</v>
      </c>
      <c r="AJ80" s="129"/>
      <c r="AK80" s="129"/>
      <c r="AL80" s="129"/>
      <c r="AM80" s="129"/>
      <c r="AN80" s="129"/>
      <c r="AO80" s="129"/>
      <c r="AP80" s="129"/>
      <c r="AQ80" s="129"/>
      <c r="AR80" s="129"/>
      <c r="AS80" s="129"/>
      <c r="AT80" s="129"/>
      <c r="AU80" s="129"/>
      <c r="AV80" s="129"/>
      <c r="AW80" s="129"/>
      <c r="AX80" s="129"/>
      <c r="AY80" s="129"/>
      <c r="AZ80" s="129"/>
      <c r="BA80" s="129"/>
      <c r="BB80" s="129"/>
      <c r="BC80" s="150"/>
      <c r="BD80" s="126" t="str">
        <f>IF('入力シート(高齢者用）'!$D243="","",'入力シート(高齢者用）'!D243)</f>
        <v/>
      </c>
      <c r="BE80" s="127"/>
      <c r="BF80" s="127"/>
      <c r="BG80" s="127"/>
      <c r="BH80" s="127"/>
      <c r="BI80" s="127"/>
      <c r="BJ80" s="127"/>
      <c r="BK80" s="127"/>
      <c r="BL80" s="127"/>
      <c r="BM80" s="127"/>
      <c r="BN80" s="127"/>
      <c r="BO80" s="127"/>
      <c r="BP80" s="127"/>
      <c r="BQ80" s="127"/>
      <c r="BR80" s="127"/>
      <c r="BS80" s="127"/>
      <c r="BT80" s="127"/>
      <c r="BU80" s="128"/>
      <c r="BV80" s="126" t="str">
        <f>IF('入力シート(高齢者用）'!$D262="","",'入力シート(高齢者用）'!D262)</f>
        <v/>
      </c>
      <c r="BW80" s="127"/>
      <c r="BX80" s="127"/>
      <c r="BY80" s="127"/>
      <c r="BZ80" s="127"/>
      <c r="CA80" s="127"/>
      <c r="CB80" s="127"/>
      <c r="CC80" s="127"/>
      <c r="CD80" s="127"/>
      <c r="CE80" s="127"/>
      <c r="CF80" s="127"/>
      <c r="CG80" s="127"/>
      <c r="CH80" s="127"/>
      <c r="CI80" s="127"/>
      <c r="CJ80" s="127"/>
      <c r="CK80" s="127"/>
      <c r="CL80" s="127"/>
      <c r="CM80" s="128"/>
    </row>
    <row r="81" spans="1:92" s="75" customFormat="1" ht="16.5" customHeight="1" x14ac:dyDescent="0.15">
      <c r="A81" s="231"/>
      <c r="B81" s="231"/>
      <c r="C81" s="231"/>
      <c r="D81" s="231"/>
      <c r="E81" s="233" t="s">
        <v>392</v>
      </c>
      <c r="F81" s="233"/>
      <c r="G81" s="233"/>
      <c r="H81" s="233"/>
      <c r="I81" s="233"/>
      <c r="J81" s="233"/>
      <c r="K81" s="233"/>
      <c r="L81" s="233"/>
      <c r="M81" s="233"/>
      <c r="N81" s="233"/>
      <c r="O81" s="233"/>
      <c r="P81" s="233"/>
      <c r="Q81" s="233"/>
      <c r="R81" s="233"/>
      <c r="S81" s="233"/>
      <c r="T81" s="233"/>
      <c r="U81" s="233"/>
      <c r="V81" s="126" t="str">
        <f>IF('入力シート(高齢者用）'!$D226="","",'入力シート(高齢者用）'!D226)</f>
        <v/>
      </c>
      <c r="W81" s="127"/>
      <c r="X81" s="127"/>
      <c r="Y81" s="127"/>
      <c r="Z81" s="127"/>
      <c r="AA81" s="127"/>
      <c r="AB81" s="127"/>
      <c r="AC81" s="127"/>
      <c r="AD81" s="128"/>
      <c r="AE81" s="231"/>
      <c r="AF81" s="231"/>
      <c r="AG81" s="231"/>
      <c r="AH81" s="231"/>
      <c r="AI81" s="149" t="s">
        <v>393</v>
      </c>
      <c r="AJ81" s="129"/>
      <c r="AK81" s="129"/>
      <c r="AL81" s="129"/>
      <c r="AM81" s="129"/>
      <c r="AN81" s="129"/>
      <c r="AO81" s="129"/>
      <c r="AP81" s="129"/>
      <c r="AQ81" s="129"/>
      <c r="AR81" s="129"/>
      <c r="AS81" s="129"/>
      <c r="AT81" s="129"/>
      <c r="AU81" s="129"/>
      <c r="AV81" s="129"/>
      <c r="AW81" s="129"/>
      <c r="AX81" s="129"/>
      <c r="AY81" s="129"/>
      <c r="AZ81" s="129"/>
      <c r="BA81" s="129"/>
      <c r="BB81" s="129"/>
      <c r="BC81" s="150"/>
      <c r="BD81" s="126" t="str">
        <f>IF('入力シート(高齢者用）'!$D244="","",'入力シート(高齢者用）'!D244)</f>
        <v/>
      </c>
      <c r="BE81" s="127"/>
      <c r="BF81" s="127"/>
      <c r="BG81" s="127"/>
      <c r="BH81" s="127"/>
      <c r="BI81" s="127"/>
      <c r="BJ81" s="127"/>
      <c r="BK81" s="127"/>
      <c r="BL81" s="127"/>
      <c r="BM81" s="127"/>
      <c r="BN81" s="127"/>
      <c r="BO81" s="127"/>
      <c r="BP81" s="127"/>
      <c r="BQ81" s="127"/>
      <c r="BR81" s="127"/>
      <c r="BS81" s="127"/>
      <c r="BT81" s="127"/>
      <c r="BU81" s="128"/>
      <c r="BV81" s="126" t="str">
        <f>IF('入力シート(高齢者用）'!$D263="","",'入力シート(高齢者用）'!D263)</f>
        <v/>
      </c>
      <c r="BW81" s="127"/>
      <c r="BX81" s="127"/>
      <c r="BY81" s="127"/>
      <c r="BZ81" s="127"/>
      <c r="CA81" s="127"/>
      <c r="CB81" s="127"/>
      <c r="CC81" s="127"/>
      <c r="CD81" s="127"/>
      <c r="CE81" s="127"/>
      <c r="CF81" s="127"/>
      <c r="CG81" s="127"/>
      <c r="CH81" s="127"/>
      <c r="CI81" s="127"/>
      <c r="CJ81" s="127"/>
      <c r="CK81" s="127"/>
      <c r="CL81" s="127"/>
      <c r="CM81" s="128"/>
    </row>
    <row r="82" spans="1:92" s="75" customFormat="1" ht="16.5" customHeight="1" x14ac:dyDescent="0.15">
      <c r="A82" s="231"/>
      <c r="B82" s="231"/>
      <c r="C82" s="231"/>
      <c r="D82" s="231"/>
      <c r="E82" s="233" t="s">
        <v>394</v>
      </c>
      <c r="F82" s="233"/>
      <c r="G82" s="233"/>
      <c r="H82" s="233"/>
      <c r="I82" s="233"/>
      <c r="J82" s="233"/>
      <c r="K82" s="233"/>
      <c r="L82" s="233"/>
      <c r="M82" s="233"/>
      <c r="N82" s="233"/>
      <c r="O82" s="233"/>
      <c r="P82" s="233"/>
      <c r="Q82" s="233"/>
      <c r="R82" s="233"/>
      <c r="S82" s="233"/>
      <c r="T82" s="233"/>
      <c r="U82" s="233"/>
      <c r="V82" s="126" t="str">
        <f>IF('入力シート(高齢者用）'!$D227="","",'入力シート(高齢者用）'!D227)</f>
        <v/>
      </c>
      <c r="W82" s="127"/>
      <c r="X82" s="127"/>
      <c r="Y82" s="127"/>
      <c r="Z82" s="127"/>
      <c r="AA82" s="127"/>
      <c r="AB82" s="127"/>
      <c r="AC82" s="127"/>
      <c r="AD82" s="128"/>
      <c r="AE82" s="231"/>
      <c r="AF82" s="231"/>
      <c r="AG82" s="231"/>
      <c r="AH82" s="231"/>
      <c r="AI82" s="149" t="s">
        <v>395</v>
      </c>
      <c r="AJ82" s="129"/>
      <c r="AK82" s="129"/>
      <c r="AL82" s="129"/>
      <c r="AM82" s="129"/>
      <c r="AN82" s="129"/>
      <c r="AO82" s="129"/>
      <c r="AP82" s="129"/>
      <c r="AQ82" s="129"/>
      <c r="AR82" s="129"/>
      <c r="AS82" s="129"/>
      <c r="AT82" s="129"/>
      <c r="AU82" s="129"/>
      <c r="AV82" s="129"/>
      <c r="AW82" s="129"/>
      <c r="AX82" s="129"/>
      <c r="AY82" s="129"/>
      <c r="AZ82" s="129"/>
      <c r="BA82" s="129"/>
      <c r="BB82" s="129"/>
      <c r="BC82" s="150"/>
      <c r="BD82" s="126" t="str">
        <f>IF('入力シート(高齢者用）'!$D245="","",'入力シート(高齢者用）'!D245)</f>
        <v/>
      </c>
      <c r="BE82" s="127"/>
      <c r="BF82" s="127"/>
      <c r="BG82" s="127"/>
      <c r="BH82" s="127"/>
      <c r="BI82" s="127"/>
      <c r="BJ82" s="127"/>
      <c r="BK82" s="127"/>
      <c r="BL82" s="127"/>
      <c r="BM82" s="127"/>
      <c r="BN82" s="127"/>
      <c r="BO82" s="127"/>
      <c r="BP82" s="127"/>
      <c r="BQ82" s="127"/>
      <c r="BR82" s="127"/>
      <c r="BS82" s="127"/>
      <c r="BT82" s="127"/>
      <c r="BU82" s="128"/>
      <c r="BV82" s="126" t="str">
        <f>IF('入力シート(高齢者用）'!$D264="","",'入力シート(高齢者用）'!D264)</f>
        <v/>
      </c>
      <c r="BW82" s="127"/>
      <c r="BX82" s="127"/>
      <c r="BY82" s="127"/>
      <c r="BZ82" s="127"/>
      <c r="CA82" s="127"/>
      <c r="CB82" s="127"/>
      <c r="CC82" s="127"/>
      <c r="CD82" s="127"/>
      <c r="CE82" s="127"/>
      <c r="CF82" s="127"/>
      <c r="CG82" s="127"/>
      <c r="CH82" s="127"/>
      <c r="CI82" s="127"/>
      <c r="CJ82" s="127"/>
      <c r="CK82" s="127"/>
      <c r="CL82" s="127"/>
      <c r="CM82" s="128"/>
    </row>
    <row r="83" spans="1:92" s="75" customFormat="1" ht="16.5" customHeight="1" x14ac:dyDescent="0.15">
      <c r="A83" s="231"/>
      <c r="B83" s="231"/>
      <c r="C83" s="231"/>
      <c r="D83" s="231"/>
      <c r="E83" s="233" t="s">
        <v>396</v>
      </c>
      <c r="F83" s="233"/>
      <c r="G83" s="233"/>
      <c r="H83" s="233"/>
      <c r="I83" s="233"/>
      <c r="J83" s="233"/>
      <c r="K83" s="233"/>
      <c r="L83" s="233"/>
      <c r="M83" s="233"/>
      <c r="N83" s="233"/>
      <c r="O83" s="233"/>
      <c r="P83" s="233"/>
      <c r="Q83" s="233"/>
      <c r="R83" s="233"/>
      <c r="S83" s="233"/>
      <c r="T83" s="233"/>
      <c r="U83" s="233"/>
      <c r="V83" s="126" t="str">
        <f>IF('入力シート(高齢者用）'!$D228="","",'入力シート(高齢者用）'!D228)</f>
        <v/>
      </c>
      <c r="W83" s="127"/>
      <c r="X83" s="127"/>
      <c r="Y83" s="127"/>
      <c r="Z83" s="127"/>
      <c r="AA83" s="127"/>
      <c r="AB83" s="127"/>
      <c r="AC83" s="127"/>
      <c r="AD83" s="128"/>
      <c r="AE83" s="231"/>
      <c r="AF83" s="231"/>
      <c r="AG83" s="231"/>
      <c r="AH83" s="231"/>
      <c r="AI83" s="149" t="s">
        <v>397</v>
      </c>
      <c r="AJ83" s="129"/>
      <c r="AK83" s="129"/>
      <c r="AL83" s="129"/>
      <c r="AM83" s="129"/>
      <c r="AN83" s="129"/>
      <c r="AO83" s="129"/>
      <c r="AP83" s="129"/>
      <c r="AQ83" s="129"/>
      <c r="AR83" s="129"/>
      <c r="AS83" s="129"/>
      <c r="AT83" s="129"/>
      <c r="AU83" s="129"/>
      <c r="AV83" s="129"/>
      <c r="AW83" s="129"/>
      <c r="AX83" s="129"/>
      <c r="AY83" s="129"/>
      <c r="AZ83" s="129"/>
      <c r="BA83" s="129"/>
      <c r="BB83" s="129"/>
      <c r="BC83" s="150"/>
      <c r="BD83" s="126" t="str">
        <f>IF('入力シート(高齢者用）'!$D246="","",'入力シート(高齢者用）'!D246)</f>
        <v/>
      </c>
      <c r="BE83" s="127"/>
      <c r="BF83" s="127"/>
      <c r="BG83" s="127"/>
      <c r="BH83" s="127"/>
      <c r="BI83" s="127"/>
      <c r="BJ83" s="127"/>
      <c r="BK83" s="127"/>
      <c r="BL83" s="127"/>
      <c r="BM83" s="127"/>
      <c r="BN83" s="127"/>
      <c r="BO83" s="127"/>
      <c r="BP83" s="127"/>
      <c r="BQ83" s="127"/>
      <c r="BR83" s="127"/>
      <c r="BS83" s="127"/>
      <c r="BT83" s="127"/>
      <c r="BU83" s="128"/>
      <c r="BV83" s="126" t="str">
        <f>IF('入力シート(高齢者用）'!$D265="","",'入力シート(高齢者用）'!D265)</f>
        <v/>
      </c>
      <c r="BW83" s="127"/>
      <c r="BX83" s="127"/>
      <c r="BY83" s="127"/>
      <c r="BZ83" s="127"/>
      <c r="CA83" s="127"/>
      <c r="CB83" s="127"/>
      <c r="CC83" s="127"/>
      <c r="CD83" s="127"/>
      <c r="CE83" s="127"/>
      <c r="CF83" s="127"/>
      <c r="CG83" s="127"/>
      <c r="CH83" s="127"/>
      <c r="CI83" s="127"/>
      <c r="CJ83" s="127"/>
      <c r="CK83" s="127"/>
      <c r="CL83" s="127"/>
      <c r="CM83" s="128"/>
    </row>
    <row r="84" spans="1:92" s="75" customFormat="1" ht="16.5" customHeight="1" x14ac:dyDescent="0.15">
      <c r="A84" s="231"/>
      <c r="B84" s="231"/>
      <c r="C84" s="231"/>
      <c r="D84" s="231"/>
      <c r="E84" s="173" t="s">
        <v>23</v>
      </c>
      <c r="F84" s="173"/>
      <c r="G84" s="173"/>
      <c r="H84" s="146" t="s">
        <v>24</v>
      </c>
      <c r="I84" s="146"/>
      <c r="J84" s="146"/>
      <c r="K84" s="146"/>
      <c r="L84" s="146"/>
      <c r="M84" s="146"/>
      <c r="N84" s="146"/>
      <c r="O84" s="146"/>
      <c r="P84" s="146"/>
      <c r="Q84" s="146"/>
      <c r="R84" s="146"/>
      <c r="S84" s="146"/>
      <c r="T84" s="146"/>
      <c r="U84" s="146"/>
      <c r="V84" s="126" t="str">
        <f>IF('入力シート(高齢者用）'!$D229="","",'入力シート(高齢者用）'!D229)</f>
        <v/>
      </c>
      <c r="W84" s="127"/>
      <c r="X84" s="127"/>
      <c r="Y84" s="127"/>
      <c r="Z84" s="127"/>
      <c r="AA84" s="127"/>
      <c r="AB84" s="127"/>
      <c r="AC84" s="127"/>
      <c r="AD84" s="128"/>
      <c r="AE84" s="231"/>
      <c r="AF84" s="231"/>
      <c r="AG84" s="231"/>
      <c r="AH84" s="231"/>
      <c r="AI84" s="149" t="s">
        <v>398</v>
      </c>
      <c r="AJ84" s="129"/>
      <c r="AK84" s="129"/>
      <c r="AL84" s="129"/>
      <c r="AM84" s="129"/>
      <c r="AN84" s="129"/>
      <c r="AO84" s="129"/>
      <c r="AP84" s="129"/>
      <c r="AQ84" s="129"/>
      <c r="AR84" s="129"/>
      <c r="AS84" s="129"/>
      <c r="AT84" s="129"/>
      <c r="AU84" s="129"/>
      <c r="AV84" s="129"/>
      <c r="AW84" s="129"/>
      <c r="AX84" s="129"/>
      <c r="AY84" s="129"/>
      <c r="AZ84" s="129"/>
      <c r="BA84" s="129"/>
      <c r="BB84" s="129"/>
      <c r="BC84" s="150"/>
      <c r="BD84" s="126" t="str">
        <f>IF('入力シート(高齢者用）'!$D247="","",'入力シート(高齢者用）'!D247)</f>
        <v/>
      </c>
      <c r="BE84" s="127"/>
      <c r="BF84" s="127"/>
      <c r="BG84" s="127"/>
      <c r="BH84" s="127"/>
      <c r="BI84" s="127"/>
      <c r="BJ84" s="127"/>
      <c r="BK84" s="127"/>
      <c r="BL84" s="127"/>
      <c r="BM84" s="127"/>
      <c r="BN84" s="127"/>
      <c r="BO84" s="127"/>
      <c r="BP84" s="127"/>
      <c r="BQ84" s="127"/>
      <c r="BR84" s="127"/>
      <c r="BS84" s="127"/>
      <c r="BT84" s="127"/>
      <c r="BU84" s="128"/>
      <c r="BV84" s="126" t="str">
        <f>IF('入力シート(高齢者用）'!$D266="","",'入力シート(高齢者用）'!D266)</f>
        <v/>
      </c>
      <c r="BW84" s="127"/>
      <c r="BX84" s="127"/>
      <c r="BY84" s="127"/>
      <c r="BZ84" s="127"/>
      <c r="CA84" s="127"/>
      <c r="CB84" s="127"/>
      <c r="CC84" s="127"/>
      <c r="CD84" s="127"/>
      <c r="CE84" s="127"/>
      <c r="CF84" s="127"/>
      <c r="CG84" s="127"/>
      <c r="CH84" s="127"/>
      <c r="CI84" s="127"/>
      <c r="CJ84" s="127"/>
      <c r="CK84" s="127"/>
      <c r="CL84" s="127"/>
      <c r="CM84" s="128"/>
    </row>
    <row r="85" spans="1:92" s="75" customFormat="1" ht="16.5" customHeight="1" x14ac:dyDescent="0.15">
      <c r="A85" s="231"/>
      <c r="B85" s="231"/>
      <c r="C85" s="231"/>
      <c r="D85" s="231"/>
      <c r="E85" s="173"/>
      <c r="F85" s="173"/>
      <c r="G85" s="173"/>
      <c r="H85" s="146" t="s">
        <v>25</v>
      </c>
      <c r="I85" s="146"/>
      <c r="J85" s="146"/>
      <c r="K85" s="146"/>
      <c r="L85" s="146"/>
      <c r="M85" s="146"/>
      <c r="N85" s="146"/>
      <c r="O85" s="146"/>
      <c r="P85" s="146"/>
      <c r="Q85" s="146"/>
      <c r="R85" s="146"/>
      <c r="S85" s="146"/>
      <c r="T85" s="146"/>
      <c r="U85" s="146"/>
      <c r="V85" s="126" t="str">
        <f>IF('入力シート(高齢者用）'!$D230="","",'入力シート(高齢者用）'!D230)</f>
        <v/>
      </c>
      <c r="W85" s="127"/>
      <c r="X85" s="127"/>
      <c r="Y85" s="127"/>
      <c r="Z85" s="127"/>
      <c r="AA85" s="127"/>
      <c r="AB85" s="127"/>
      <c r="AC85" s="127"/>
      <c r="AD85" s="128"/>
      <c r="AE85" s="231"/>
      <c r="AF85" s="231"/>
      <c r="AG85" s="231"/>
      <c r="AH85" s="231"/>
      <c r="AI85" s="149" t="s">
        <v>399</v>
      </c>
      <c r="AJ85" s="129"/>
      <c r="AK85" s="129"/>
      <c r="AL85" s="129"/>
      <c r="AM85" s="129"/>
      <c r="AN85" s="129"/>
      <c r="AO85" s="129"/>
      <c r="AP85" s="129"/>
      <c r="AQ85" s="129"/>
      <c r="AR85" s="129"/>
      <c r="AS85" s="129"/>
      <c r="AT85" s="129"/>
      <c r="AU85" s="129"/>
      <c r="AV85" s="129"/>
      <c r="AW85" s="129"/>
      <c r="AX85" s="129"/>
      <c r="AY85" s="129"/>
      <c r="AZ85" s="129"/>
      <c r="BA85" s="129"/>
      <c r="BB85" s="129"/>
      <c r="BC85" s="150"/>
      <c r="BD85" s="126" t="str">
        <f>IF('入力シート(高齢者用）'!$D248="","",'入力シート(高齢者用）'!D248)</f>
        <v/>
      </c>
      <c r="BE85" s="127"/>
      <c r="BF85" s="127"/>
      <c r="BG85" s="127"/>
      <c r="BH85" s="127"/>
      <c r="BI85" s="127"/>
      <c r="BJ85" s="127"/>
      <c r="BK85" s="127"/>
      <c r="BL85" s="127"/>
      <c r="BM85" s="127"/>
      <c r="BN85" s="127"/>
      <c r="BO85" s="127"/>
      <c r="BP85" s="127"/>
      <c r="BQ85" s="127"/>
      <c r="BR85" s="127"/>
      <c r="BS85" s="127"/>
      <c r="BT85" s="127"/>
      <c r="BU85" s="128"/>
      <c r="BV85" s="126" t="str">
        <f>IF('入力シート(高齢者用）'!$D267="","",'入力シート(高齢者用）'!D267)</f>
        <v/>
      </c>
      <c r="BW85" s="127"/>
      <c r="BX85" s="127"/>
      <c r="BY85" s="127"/>
      <c r="BZ85" s="127"/>
      <c r="CA85" s="127"/>
      <c r="CB85" s="127"/>
      <c r="CC85" s="127"/>
      <c r="CD85" s="127"/>
      <c r="CE85" s="127"/>
      <c r="CF85" s="127"/>
      <c r="CG85" s="127"/>
      <c r="CH85" s="127"/>
      <c r="CI85" s="127"/>
      <c r="CJ85" s="127"/>
      <c r="CK85" s="127"/>
      <c r="CL85" s="127"/>
      <c r="CM85" s="128"/>
    </row>
    <row r="86" spans="1:92" s="75" customFormat="1" ht="16.5" customHeight="1" x14ac:dyDescent="0.15">
      <c r="A86" s="231"/>
      <c r="B86" s="231"/>
      <c r="C86" s="231"/>
      <c r="D86" s="231"/>
      <c r="E86" s="173"/>
      <c r="F86" s="173"/>
      <c r="G86" s="173"/>
      <c r="H86" s="146" t="s">
        <v>26</v>
      </c>
      <c r="I86" s="146"/>
      <c r="J86" s="146"/>
      <c r="K86" s="146"/>
      <c r="L86" s="146"/>
      <c r="M86" s="146"/>
      <c r="N86" s="146"/>
      <c r="O86" s="146"/>
      <c r="P86" s="146"/>
      <c r="Q86" s="146"/>
      <c r="R86" s="146"/>
      <c r="S86" s="146"/>
      <c r="T86" s="146"/>
      <c r="U86" s="146"/>
      <c r="V86" s="126" t="str">
        <f>IF('入力シート(高齢者用）'!$D231="","",'入力シート(高齢者用）'!D231)</f>
        <v/>
      </c>
      <c r="W86" s="127"/>
      <c r="X86" s="127"/>
      <c r="Y86" s="127"/>
      <c r="Z86" s="127"/>
      <c r="AA86" s="127"/>
      <c r="AB86" s="127"/>
      <c r="AC86" s="127"/>
      <c r="AD86" s="128"/>
      <c r="AE86" s="231"/>
      <c r="AF86" s="231"/>
      <c r="AG86" s="231"/>
      <c r="AH86" s="231"/>
      <c r="AI86" s="149" t="s">
        <v>400</v>
      </c>
      <c r="AJ86" s="129"/>
      <c r="AK86" s="129"/>
      <c r="AL86" s="129"/>
      <c r="AM86" s="129"/>
      <c r="AN86" s="129"/>
      <c r="AO86" s="129"/>
      <c r="AP86" s="129"/>
      <c r="AQ86" s="129"/>
      <c r="AR86" s="129"/>
      <c r="AS86" s="129"/>
      <c r="AT86" s="129"/>
      <c r="AU86" s="129"/>
      <c r="AV86" s="129"/>
      <c r="AW86" s="129"/>
      <c r="AX86" s="129"/>
      <c r="AY86" s="129"/>
      <c r="AZ86" s="129"/>
      <c r="BA86" s="129"/>
      <c r="BB86" s="129"/>
      <c r="BC86" s="150"/>
      <c r="BD86" s="126" t="str">
        <f>IF('入力シート(高齢者用）'!$D249="","",'入力シート(高齢者用）'!D249)</f>
        <v/>
      </c>
      <c r="BE86" s="127"/>
      <c r="BF86" s="127"/>
      <c r="BG86" s="127"/>
      <c r="BH86" s="127"/>
      <c r="BI86" s="127"/>
      <c r="BJ86" s="127"/>
      <c r="BK86" s="127"/>
      <c r="BL86" s="127"/>
      <c r="BM86" s="127"/>
      <c r="BN86" s="127"/>
      <c r="BO86" s="127"/>
      <c r="BP86" s="127"/>
      <c r="BQ86" s="127"/>
      <c r="BR86" s="127"/>
      <c r="BS86" s="127"/>
      <c r="BT86" s="127"/>
      <c r="BU86" s="128"/>
      <c r="BV86" s="126" t="str">
        <f>IF('入力シート(高齢者用）'!$D268="","",'入力シート(高齢者用）'!D268)</f>
        <v/>
      </c>
      <c r="BW86" s="127"/>
      <c r="BX86" s="127"/>
      <c r="BY86" s="127"/>
      <c r="BZ86" s="127"/>
      <c r="CA86" s="127"/>
      <c r="CB86" s="127"/>
      <c r="CC86" s="127"/>
      <c r="CD86" s="127"/>
      <c r="CE86" s="127"/>
      <c r="CF86" s="127"/>
      <c r="CG86" s="127"/>
      <c r="CH86" s="127"/>
      <c r="CI86" s="127"/>
      <c r="CJ86" s="127"/>
      <c r="CK86" s="127"/>
      <c r="CL86" s="127"/>
      <c r="CM86" s="128"/>
    </row>
    <row r="87" spans="1:92" s="75" customFormat="1" ht="16.5" customHeight="1" x14ac:dyDescent="0.15">
      <c r="A87" s="231"/>
      <c r="B87" s="231"/>
      <c r="C87" s="231"/>
      <c r="D87" s="231"/>
      <c r="E87" s="146" t="s">
        <v>27</v>
      </c>
      <c r="F87" s="146"/>
      <c r="G87" s="146"/>
      <c r="H87" s="146"/>
      <c r="I87" s="146"/>
      <c r="J87" s="146"/>
      <c r="K87" s="146"/>
      <c r="L87" s="146"/>
      <c r="M87" s="146"/>
      <c r="N87" s="146"/>
      <c r="O87" s="146"/>
      <c r="P87" s="146"/>
      <c r="Q87" s="146"/>
      <c r="R87" s="146"/>
      <c r="S87" s="146"/>
      <c r="T87" s="146"/>
      <c r="U87" s="146"/>
      <c r="V87" s="126" t="str">
        <f>IF('入力シート(高齢者用）'!$D232="","",'入力シート(高齢者用）'!D232)</f>
        <v/>
      </c>
      <c r="W87" s="127"/>
      <c r="X87" s="127"/>
      <c r="Y87" s="127"/>
      <c r="Z87" s="127"/>
      <c r="AA87" s="127"/>
      <c r="AB87" s="127"/>
      <c r="AC87" s="127"/>
      <c r="AD87" s="128"/>
      <c r="AE87" s="231"/>
      <c r="AF87" s="231"/>
      <c r="AG87" s="231"/>
      <c r="AH87" s="231"/>
      <c r="AI87" s="149" t="s">
        <v>401</v>
      </c>
      <c r="AJ87" s="129"/>
      <c r="AK87" s="129"/>
      <c r="AL87" s="129"/>
      <c r="AM87" s="129"/>
      <c r="AN87" s="129"/>
      <c r="AO87" s="129"/>
      <c r="AP87" s="129"/>
      <c r="AQ87" s="129"/>
      <c r="AR87" s="129"/>
      <c r="AS87" s="129"/>
      <c r="AT87" s="129"/>
      <c r="AU87" s="129"/>
      <c r="AV87" s="129"/>
      <c r="AW87" s="129"/>
      <c r="AX87" s="129"/>
      <c r="AY87" s="129"/>
      <c r="AZ87" s="129"/>
      <c r="BA87" s="129"/>
      <c r="BB87" s="129"/>
      <c r="BC87" s="150"/>
      <c r="BD87" s="126" t="str">
        <f>IF('入力シート(高齢者用）'!$D250="","",'入力シート(高齢者用）'!D250)</f>
        <v/>
      </c>
      <c r="BE87" s="127"/>
      <c r="BF87" s="127"/>
      <c r="BG87" s="127"/>
      <c r="BH87" s="127"/>
      <c r="BI87" s="127"/>
      <c r="BJ87" s="127"/>
      <c r="BK87" s="127"/>
      <c r="BL87" s="127"/>
      <c r="BM87" s="127"/>
      <c r="BN87" s="127"/>
      <c r="BO87" s="127"/>
      <c r="BP87" s="127"/>
      <c r="BQ87" s="127"/>
      <c r="BR87" s="127"/>
      <c r="BS87" s="127"/>
      <c r="BT87" s="127"/>
      <c r="BU87" s="128"/>
      <c r="BV87" s="126" t="str">
        <f>IF('入力シート(高齢者用）'!$D269="","",'入力シート(高齢者用）'!D269)</f>
        <v/>
      </c>
      <c r="BW87" s="127"/>
      <c r="BX87" s="127"/>
      <c r="BY87" s="127"/>
      <c r="BZ87" s="127"/>
      <c r="CA87" s="127"/>
      <c r="CB87" s="127"/>
      <c r="CC87" s="127"/>
      <c r="CD87" s="127"/>
      <c r="CE87" s="127"/>
      <c r="CF87" s="127"/>
      <c r="CG87" s="127"/>
      <c r="CH87" s="127"/>
      <c r="CI87" s="127"/>
      <c r="CJ87" s="127"/>
      <c r="CK87" s="127"/>
      <c r="CL87" s="127"/>
      <c r="CM87" s="128"/>
    </row>
    <row r="88" spans="1:92" s="75" customFormat="1" ht="16.5" customHeight="1" x14ac:dyDescent="0.15">
      <c r="A88" s="231"/>
      <c r="B88" s="231"/>
      <c r="C88" s="231"/>
      <c r="D88" s="231"/>
      <c r="E88" s="146" t="s">
        <v>28</v>
      </c>
      <c r="F88" s="146"/>
      <c r="G88" s="146"/>
      <c r="H88" s="146"/>
      <c r="I88" s="146"/>
      <c r="J88" s="146"/>
      <c r="K88" s="146"/>
      <c r="L88" s="146"/>
      <c r="M88" s="146"/>
      <c r="N88" s="146"/>
      <c r="O88" s="146"/>
      <c r="P88" s="146"/>
      <c r="Q88" s="146"/>
      <c r="R88" s="146"/>
      <c r="S88" s="146"/>
      <c r="T88" s="146"/>
      <c r="U88" s="146"/>
      <c r="V88" s="151" t="str">
        <f>IF('入力シート(高齢者用）'!$D233="","",'入力シート(高齢者用）'!D233)</f>
        <v/>
      </c>
      <c r="W88" s="152"/>
      <c r="X88" s="152"/>
      <c r="Y88" s="152"/>
      <c r="Z88" s="152"/>
      <c r="AA88" s="152"/>
      <c r="AB88" s="152"/>
      <c r="AC88" s="152"/>
      <c r="AD88" s="153"/>
      <c r="AE88" s="231"/>
      <c r="AF88" s="231"/>
      <c r="AG88" s="231"/>
      <c r="AH88" s="231"/>
      <c r="AI88" s="149" t="s">
        <v>402</v>
      </c>
      <c r="AJ88" s="129"/>
      <c r="AK88" s="129"/>
      <c r="AL88" s="129"/>
      <c r="AM88" s="129"/>
      <c r="AN88" s="129"/>
      <c r="AO88" s="129"/>
      <c r="AP88" s="129"/>
      <c r="AQ88" s="129"/>
      <c r="AR88" s="129"/>
      <c r="AS88" s="129"/>
      <c r="AT88" s="129"/>
      <c r="AU88" s="129"/>
      <c r="AV88" s="129"/>
      <c r="AW88" s="129"/>
      <c r="AX88" s="129"/>
      <c r="AY88" s="129"/>
      <c r="AZ88" s="129"/>
      <c r="BA88" s="129"/>
      <c r="BB88" s="129"/>
      <c r="BC88" s="150"/>
      <c r="BD88" s="151" t="str">
        <f>IF('入力シート(高齢者用）'!$D251="","",'入力シート(高齢者用）'!D251)</f>
        <v/>
      </c>
      <c r="BE88" s="152"/>
      <c r="BF88" s="152"/>
      <c r="BG88" s="152"/>
      <c r="BH88" s="152"/>
      <c r="BI88" s="152"/>
      <c r="BJ88" s="152"/>
      <c r="BK88" s="152"/>
      <c r="BL88" s="152"/>
      <c r="BM88" s="152"/>
      <c r="BN88" s="152"/>
      <c r="BO88" s="152"/>
      <c r="BP88" s="152"/>
      <c r="BQ88" s="152"/>
      <c r="BR88" s="152"/>
      <c r="BS88" s="152"/>
      <c r="BT88" s="152"/>
      <c r="BU88" s="153"/>
      <c r="BV88" s="126" t="str">
        <f>IF('入力シート(高齢者用）'!$D270="","",'入力シート(高齢者用）'!D270)</f>
        <v/>
      </c>
      <c r="BW88" s="127"/>
      <c r="BX88" s="127"/>
      <c r="BY88" s="127"/>
      <c r="BZ88" s="127"/>
      <c r="CA88" s="127"/>
      <c r="CB88" s="127"/>
      <c r="CC88" s="127"/>
      <c r="CD88" s="127"/>
      <c r="CE88" s="127"/>
      <c r="CF88" s="127"/>
      <c r="CG88" s="127"/>
      <c r="CH88" s="127"/>
      <c r="CI88" s="127"/>
      <c r="CJ88" s="127"/>
      <c r="CK88" s="127"/>
      <c r="CL88" s="127"/>
      <c r="CM88" s="128"/>
    </row>
    <row r="89" spans="1:92" s="75" customFormat="1" ht="16.5" customHeight="1" x14ac:dyDescent="0.15">
      <c r="A89" s="231"/>
      <c r="B89" s="231"/>
      <c r="C89" s="231"/>
      <c r="D89" s="231"/>
      <c r="E89" s="146" t="s">
        <v>29</v>
      </c>
      <c r="F89" s="146"/>
      <c r="G89" s="146"/>
      <c r="H89" s="146"/>
      <c r="I89" s="146"/>
      <c r="J89" s="146"/>
      <c r="K89" s="146"/>
      <c r="L89" s="146"/>
      <c r="M89" s="146"/>
      <c r="N89" s="146"/>
      <c r="O89" s="146"/>
      <c r="P89" s="146"/>
      <c r="Q89" s="146"/>
      <c r="R89" s="146"/>
      <c r="S89" s="146"/>
      <c r="T89" s="146"/>
      <c r="U89" s="146"/>
      <c r="V89" s="126" t="str">
        <f>IF('入力シート(高齢者用）'!$D234="","",'入力シート(高齢者用）'!D234)</f>
        <v/>
      </c>
      <c r="W89" s="127"/>
      <c r="X89" s="127"/>
      <c r="Y89" s="127"/>
      <c r="Z89" s="127"/>
      <c r="AA89" s="127"/>
      <c r="AB89" s="127"/>
      <c r="AC89" s="127"/>
      <c r="AD89" s="128"/>
      <c r="AE89" s="231"/>
      <c r="AF89" s="231"/>
      <c r="AG89" s="231"/>
      <c r="AH89" s="231"/>
      <c r="AI89" s="149" t="s">
        <v>403</v>
      </c>
      <c r="AJ89" s="129"/>
      <c r="AK89" s="129"/>
      <c r="AL89" s="129"/>
      <c r="AM89" s="129"/>
      <c r="AN89" s="129"/>
      <c r="AO89" s="129"/>
      <c r="AP89" s="129"/>
      <c r="AQ89" s="129"/>
      <c r="AR89" s="129"/>
      <c r="AS89" s="129"/>
      <c r="AT89" s="129"/>
      <c r="AU89" s="129"/>
      <c r="AV89" s="129"/>
      <c r="AW89" s="129"/>
      <c r="AX89" s="129"/>
      <c r="AY89" s="129"/>
      <c r="AZ89" s="129"/>
      <c r="BA89" s="129"/>
      <c r="BB89" s="129"/>
      <c r="BC89" s="150"/>
      <c r="BD89" s="151" t="e">
        <f>IF('入力シート(高齢者用）'!$D252="","",'入力シート(高齢者用）'!D252)</f>
        <v>#DIV/0!</v>
      </c>
      <c r="BE89" s="152"/>
      <c r="BF89" s="152"/>
      <c r="BG89" s="152"/>
      <c r="BH89" s="152"/>
      <c r="BI89" s="152"/>
      <c r="BJ89" s="152"/>
      <c r="BK89" s="152"/>
      <c r="BL89" s="152"/>
      <c r="BM89" s="152"/>
      <c r="BN89" s="152"/>
      <c r="BO89" s="152"/>
      <c r="BP89" s="152"/>
      <c r="BQ89" s="152"/>
      <c r="BR89" s="152"/>
      <c r="BS89" s="152"/>
      <c r="BT89" s="152"/>
      <c r="BU89" s="153"/>
      <c r="BV89" s="151" t="e">
        <f>IF('入力シート(高齢者用）'!$D271="","",'入力シート(高齢者用）'!D271)</f>
        <v>#DIV/0!</v>
      </c>
      <c r="BW89" s="152"/>
      <c r="BX89" s="152"/>
      <c r="BY89" s="152"/>
      <c r="BZ89" s="152"/>
      <c r="CA89" s="152"/>
      <c r="CB89" s="152"/>
      <c r="CC89" s="152"/>
      <c r="CD89" s="152"/>
      <c r="CE89" s="152"/>
      <c r="CF89" s="152"/>
      <c r="CG89" s="152"/>
      <c r="CH89" s="152"/>
      <c r="CI89" s="152"/>
      <c r="CJ89" s="152"/>
      <c r="CK89" s="152"/>
      <c r="CL89" s="152"/>
      <c r="CM89" s="153"/>
    </row>
    <row r="90" spans="1:92" s="75" customFormat="1" ht="16.5" customHeight="1" x14ac:dyDescent="0.15">
      <c r="A90" s="231"/>
      <c r="B90" s="231"/>
      <c r="C90" s="231"/>
      <c r="D90" s="231"/>
      <c r="E90" s="146" t="s">
        <v>30</v>
      </c>
      <c r="F90" s="146"/>
      <c r="G90" s="146"/>
      <c r="H90" s="146"/>
      <c r="I90" s="146"/>
      <c r="J90" s="146"/>
      <c r="K90" s="146"/>
      <c r="L90" s="146"/>
      <c r="M90" s="146"/>
      <c r="N90" s="146"/>
      <c r="O90" s="146"/>
      <c r="P90" s="146"/>
      <c r="Q90" s="146"/>
      <c r="R90" s="146"/>
      <c r="S90" s="146"/>
      <c r="T90" s="146"/>
      <c r="U90" s="146"/>
      <c r="V90" s="126" t="str">
        <f>IF('入力シート(高齢者用）'!$D235="","",'入力シート(高齢者用）'!D235)</f>
        <v/>
      </c>
      <c r="W90" s="127"/>
      <c r="X90" s="127"/>
      <c r="Y90" s="127"/>
      <c r="Z90" s="127"/>
      <c r="AA90" s="127"/>
      <c r="AB90" s="127"/>
      <c r="AC90" s="127"/>
      <c r="AD90" s="128"/>
      <c r="AE90" s="231"/>
      <c r="AF90" s="231"/>
      <c r="AG90" s="231"/>
      <c r="AH90" s="231"/>
      <c r="AI90" s="149" t="s">
        <v>404</v>
      </c>
      <c r="AJ90" s="129"/>
      <c r="AK90" s="129"/>
      <c r="AL90" s="129"/>
      <c r="AM90" s="129"/>
      <c r="AN90" s="129"/>
      <c r="AO90" s="129"/>
      <c r="AP90" s="129"/>
      <c r="AQ90" s="129"/>
      <c r="AR90" s="129"/>
      <c r="AS90" s="129"/>
      <c r="AT90" s="129"/>
      <c r="AU90" s="129"/>
      <c r="AV90" s="129"/>
      <c r="AW90" s="129"/>
      <c r="AX90" s="129"/>
      <c r="AY90" s="129"/>
      <c r="AZ90" s="129"/>
      <c r="BA90" s="129"/>
      <c r="BB90" s="129"/>
      <c r="BC90" s="150"/>
      <c r="BD90" s="151" t="e">
        <f>IF('入力シート(高齢者用）'!$D253="","",'入力シート(高齢者用）'!D253)</f>
        <v>#DIV/0!</v>
      </c>
      <c r="BE90" s="152"/>
      <c r="BF90" s="152"/>
      <c r="BG90" s="152"/>
      <c r="BH90" s="152"/>
      <c r="BI90" s="152"/>
      <c r="BJ90" s="152"/>
      <c r="BK90" s="152"/>
      <c r="BL90" s="152"/>
      <c r="BM90" s="152"/>
      <c r="BN90" s="152"/>
      <c r="BO90" s="152"/>
      <c r="BP90" s="152"/>
      <c r="BQ90" s="152"/>
      <c r="BR90" s="152"/>
      <c r="BS90" s="152"/>
      <c r="BT90" s="152"/>
      <c r="BU90" s="153"/>
      <c r="BV90" s="151" t="e">
        <f>IF('入力シート(高齢者用）'!$D272="","",'入力シート(高齢者用）'!D272)</f>
        <v>#DIV/0!</v>
      </c>
      <c r="BW90" s="152"/>
      <c r="BX90" s="152"/>
      <c r="BY90" s="152"/>
      <c r="BZ90" s="152"/>
      <c r="CA90" s="152"/>
      <c r="CB90" s="152"/>
      <c r="CC90" s="152"/>
      <c r="CD90" s="152"/>
      <c r="CE90" s="152"/>
      <c r="CF90" s="152"/>
      <c r="CG90" s="152"/>
      <c r="CH90" s="152"/>
      <c r="CI90" s="152"/>
      <c r="CJ90" s="152"/>
      <c r="CK90" s="152"/>
      <c r="CL90" s="152"/>
      <c r="CM90" s="153"/>
    </row>
    <row r="91" spans="1:92" s="75" customFormat="1" ht="16.5" customHeight="1" x14ac:dyDescent="0.15">
      <c r="A91" s="231"/>
      <c r="B91" s="231"/>
      <c r="C91" s="231"/>
      <c r="D91" s="231"/>
      <c r="E91" s="146" t="s">
        <v>31</v>
      </c>
      <c r="F91" s="146"/>
      <c r="G91" s="146"/>
      <c r="H91" s="146"/>
      <c r="I91" s="146"/>
      <c r="J91" s="146"/>
      <c r="K91" s="146"/>
      <c r="L91" s="146"/>
      <c r="M91" s="146"/>
      <c r="N91" s="146"/>
      <c r="O91" s="146"/>
      <c r="P91" s="146"/>
      <c r="Q91" s="146"/>
      <c r="R91" s="146"/>
      <c r="S91" s="146"/>
      <c r="T91" s="146"/>
      <c r="U91" s="146"/>
      <c r="V91" s="126" t="str">
        <f>IF('入力シート(高齢者用）'!$D236="","",'入力シート(高齢者用）'!D236)</f>
        <v/>
      </c>
      <c r="W91" s="127"/>
      <c r="X91" s="127"/>
      <c r="Y91" s="127"/>
      <c r="Z91" s="127"/>
      <c r="AA91" s="127"/>
      <c r="AB91" s="127"/>
      <c r="AC91" s="127"/>
      <c r="AD91" s="128"/>
      <c r="AE91" s="231"/>
      <c r="AF91" s="231"/>
      <c r="AG91" s="231"/>
      <c r="AH91" s="231"/>
      <c r="AI91" s="149" t="s">
        <v>405</v>
      </c>
      <c r="AJ91" s="129"/>
      <c r="AK91" s="129"/>
      <c r="AL91" s="129"/>
      <c r="AM91" s="129"/>
      <c r="AN91" s="129"/>
      <c r="AO91" s="129"/>
      <c r="AP91" s="129"/>
      <c r="AQ91" s="129"/>
      <c r="AR91" s="129"/>
      <c r="AS91" s="129"/>
      <c r="AT91" s="129"/>
      <c r="AU91" s="129"/>
      <c r="AV91" s="129"/>
      <c r="AW91" s="129"/>
      <c r="AX91" s="129"/>
      <c r="AY91" s="129"/>
      <c r="AZ91" s="129"/>
      <c r="BA91" s="129"/>
      <c r="BB91" s="129"/>
      <c r="BC91" s="150"/>
      <c r="BD91" s="151" t="e">
        <f>IF('入力シート(高齢者用）'!$D254="","",'入力シート(高齢者用）'!D254)</f>
        <v>#DIV/0!</v>
      </c>
      <c r="BE91" s="152"/>
      <c r="BF91" s="152"/>
      <c r="BG91" s="152"/>
      <c r="BH91" s="152"/>
      <c r="BI91" s="152"/>
      <c r="BJ91" s="152"/>
      <c r="BK91" s="152"/>
      <c r="BL91" s="152"/>
      <c r="BM91" s="152"/>
      <c r="BN91" s="152"/>
      <c r="BO91" s="152"/>
      <c r="BP91" s="152"/>
      <c r="BQ91" s="152"/>
      <c r="BR91" s="152"/>
      <c r="BS91" s="152"/>
      <c r="BT91" s="152"/>
      <c r="BU91" s="153"/>
      <c r="BV91" s="151" t="e">
        <f>IF('入力シート(高齢者用）'!$D273="","",'入力シート(高齢者用）'!D273)</f>
        <v>#DIV/0!</v>
      </c>
      <c r="BW91" s="152"/>
      <c r="BX91" s="152"/>
      <c r="BY91" s="152"/>
      <c r="BZ91" s="152"/>
      <c r="CA91" s="152"/>
      <c r="CB91" s="152"/>
      <c r="CC91" s="152"/>
      <c r="CD91" s="152"/>
      <c r="CE91" s="152"/>
      <c r="CF91" s="152"/>
      <c r="CG91" s="152"/>
      <c r="CH91" s="152"/>
      <c r="CI91" s="152"/>
      <c r="CJ91" s="152"/>
      <c r="CK91" s="152"/>
      <c r="CL91" s="152"/>
      <c r="CM91" s="153"/>
    </row>
    <row r="92" spans="1:92" s="75" customFormat="1" ht="16.5" customHeight="1" x14ac:dyDescent="0.15">
      <c r="A92" s="231"/>
      <c r="B92" s="231"/>
      <c r="C92" s="231"/>
      <c r="D92" s="231"/>
      <c r="E92" s="146" t="s">
        <v>406</v>
      </c>
      <c r="F92" s="146"/>
      <c r="G92" s="146"/>
      <c r="H92" s="146"/>
      <c r="I92" s="146"/>
      <c r="J92" s="146"/>
      <c r="K92" s="146"/>
      <c r="L92" s="146"/>
      <c r="M92" s="146"/>
      <c r="N92" s="146"/>
      <c r="O92" s="146"/>
      <c r="P92" s="146"/>
      <c r="Q92" s="146"/>
      <c r="R92" s="146"/>
      <c r="S92" s="146"/>
      <c r="T92" s="146"/>
      <c r="U92" s="146"/>
      <c r="V92" s="126" t="str">
        <f>IF('入力シート(高齢者用）'!$D237="","",'入力シート(高齢者用）'!D237)</f>
        <v/>
      </c>
      <c r="W92" s="127"/>
      <c r="X92" s="127"/>
      <c r="Y92" s="127"/>
      <c r="Z92" s="127"/>
      <c r="AA92" s="127"/>
      <c r="AB92" s="127"/>
      <c r="AC92" s="127"/>
      <c r="AD92" s="128"/>
      <c r="AE92" s="231"/>
      <c r="AF92" s="231"/>
      <c r="AG92" s="231"/>
      <c r="AH92" s="232"/>
      <c r="AI92" s="149" t="s">
        <v>407</v>
      </c>
      <c r="AJ92" s="129"/>
      <c r="AK92" s="129"/>
      <c r="AL92" s="129"/>
      <c r="AM92" s="129"/>
      <c r="AN92" s="129"/>
      <c r="AO92" s="129"/>
      <c r="AP92" s="129"/>
      <c r="AQ92" s="129"/>
      <c r="AR92" s="129"/>
      <c r="AS92" s="129"/>
      <c r="AT92" s="129"/>
      <c r="AU92" s="129"/>
      <c r="AV92" s="129"/>
      <c r="AW92" s="129"/>
      <c r="AX92" s="129"/>
      <c r="AY92" s="129"/>
      <c r="AZ92" s="129"/>
      <c r="BA92" s="129"/>
      <c r="BB92" s="129"/>
      <c r="BC92" s="150"/>
      <c r="BD92" s="126" t="str">
        <f>IF('入力シート(高齢者用）'!$D255="","",'入力シート(高齢者用）'!D255)</f>
        <v/>
      </c>
      <c r="BE92" s="127"/>
      <c r="BF92" s="127"/>
      <c r="BG92" s="127"/>
      <c r="BH92" s="127"/>
      <c r="BI92" s="127"/>
      <c r="BJ92" s="127"/>
      <c r="BK92" s="127"/>
      <c r="BL92" s="127"/>
      <c r="BM92" s="127"/>
      <c r="BN92" s="127"/>
      <c r="BO92" s="127"/>
      <c r="BP92" s="127"/>
      <c r="BQ92" s="127"/>
      <c r="BR92" s="127"/>
      <c r="BS92" s="127"/>
      <c r="BT92" s="127"/>
      <c r="BU92" s="128"/>
      <c r="BV92" s="126" t="str">
        <f>IF('入力シート(高齢者用）'!$D274="","",'入力シート(高齢者用）'!D274)</f>
        <v/>
      </c>
      <c r="BW92" s="127"/>
      <c r="BX92" s="127"/>
      <c r="BY92" s="127"/>
      <c r="BZ92" s="127"/>
      <c r="CA92" s="127"/>
      <c r="CB92" s="127"/>
      <c r="CC92" s="127"/>
      <c r="CD92" s="127"/>
      <c r="CE92" s="127"/>
      <c r="CF92" s="127"/>
      <c r="CG92" s="127"/>
      <c r="CH92" s="127"/>
      <c r="CI92" s="127"/>
      <c r="CJ92" s="127"/>
      <c r="CK92" s="127"/>
      <c r="CL92" s="127"/>
      <c r="CM92" s="128"/>
    </row>
    <row r="93" spans="1:92" s="75" customFormat="1" ht="16.5" customHeight="1" x14ac:dyDescent="0.15">
      <c r="A93" s="231"/>
      <c r="B93" s="231"/>
      <c r="C93" s="231"/>
      <c r="D93" s="231"/>
      <c r="E93" s="146" t="s">
        <v>32</v>
      </c>
      <c r="F93" s="146"/>
      <c r="G93" s="146"/>
      <c r="H93" s="146"/>
      <c r="I93" s="146"/>
      <c r="J93" s="146"/>
      <c r="K93" s="146"/>
      <c r="L93" s="146"/>
      <c r="M93" s="146"/>
      <c r="N93" s="146"/>
      <c r="O93" s="146"/>
      <c r="P93" s="146"/>
      <c r="Q93" s="146"/>
      <c r="R93" s="146"/>
      <c r="S93" s="146"/>
      <c r="T93" s="146"/>
      <c r="U93" s="146"/>
      <c r="V93" s="126" t="str">
        <f>IF('入力シート(高齢者用）'!$D238="","",'入力シート(高齢者用）'!D238)</f>
        <v/>
      </c>
      <c r="W93" s="127"/>
      <c r="X93" s="127"/>
      <c r="Y93" s="127"/>
      <c r="Z93" s="127"/>
      <c r="AA93" s="127"/>
      <c r="AB93" s="127"/>
      <c r="AC93" s="127"/>
      <c r="AD93" s="128"/>
      <c r="AE93" s="231"/>
      <c r="AF93" s="231"/>
      <c r="AG93" s="231"/>
      <c r="AH93" s="232"/>
      <c r="AI93" s="126" t="str">
        <f>IF('入力シート(高齢者用）'!$D256="","",'入力シート(高齢者用）'!D256)</f>
        <v/>
      </c>
      <c r="AJ93" s="127"/>
      <c r="AK93" s="127"/>
      <c r="AL93" s="127"/>
      <c r="AM93" s="127"/>
      <c r="AN93" s="127"/>
      <c r="AO93" s="127"/>
      <c r="AP93" s="127"/>
      <c r="AQ93" s="127"/>
      <c r="AR93" s="127"/>
      <c r="AS93" s="127"/>
      <c r="AT93" s="127"/>
      <c r="AU93" s="127"/>
      <c r="AV93" s="127"/>
      <c r="AW93" s="127"/>
      <c r="AX93" s="127"/>
      <c r="AY93" s="127"/>
      <c r="AZ93" s="127"/>
      <c r="BA93" s="127"/>
      <c r="BB93" s="127"/>
      <c r="BC93" s="128"/>
      <c r="BD93" s="151" t="str">
        <f>IF('入力シート(高齢者用）'!$D258="","",'入力シート(高齢者用）'!D258)</f>
        <v/>
      </c>
      <c r="BE93" s="152"/>
      <c r="BF93" s="152"/>
      <c r="BG93" s="152"/>
      <c r="BH93" s="152"/>
      <c r="BI93" s="152"/>
      <c r="BJ93" s="152"/>
      <c r="BK93" s="152"/>
      <c r="BL93" s="152"/>
      <c r="BM93" s="152"/>
      <c r="BN93" s="152"/>
      <c r="BO93" s="152"/>
      <c r="BP93" s="152"/>
      <c r="BQ93" s="152"/>
      <c r="BR93" s="152"/>
      <c r="BS93" s="152"/>
      <c r="BT93" s="152"/>
      <c r="BU93" s="153"/>
      <c r="BV93" s="151" t="str">
        <f>IF('入力シート(高齢者用）'!$D277="","",'入力シート(高齢者用）'!D277)</f>
        <v/>
      </c>
      <c r="BW93" s="152"/>
      <c r="BX93" s="152"/>
      <c r="BY93" s="152"/>
      <c r="BZ93" s="152"/>
      <c r="CA93" s="152"/>
      <c r="CB93" s="152"/>
      <c r="CC93" s="152"/>
      <c r="CD93" s="152"/>
      <c r="CE93" s="152"/>
      <c r="CF93" s="152"/>
      <c r="CG93" s="152"/>
      <c r="CH93" s="152"/>
      <c r="CI93" s="152"/>
      <c r="CJ93" s="152"/>
      <c r="CK93" s="152"/>
      <c r="CL93" s="152"/>
      <c r="CM93" s="153"/>
      <c r="CN93" s="78"/>
    </row>
    <row r="94" spans="1:92" s="75" customFormat="1" ht="16.5" customHeight="1" x14ac:dyDescent="0.15">
      <c r="A94" s="231"/>
      <c r="B94" s="231"/>
      <c r="C94" s="231"/>
      <c r="D94" s="231"/>
      <c r="E94" s="146" t="s">
        <v>33</v>
      </c>
      <c r="F94" s="146"/>
      <c r="G94" s="146"/>
      <c r="H94" s="146"/>
      <c r="I94" s="146"/>
      <c r="J94" s="146"/>
      <c r="K94" s="146"/>
      <c r="L94" s="146"/>
      <c r="M94" s="146"/>
      <c r="N94" s="146"/>
      <c r="O94" s="146"/>
      <c r="P94" s="146"/>
      <c r="Q94" s="146"/>
      <c r="R94" s="146"/>
      <c r="S94" s="146"/>
      <c r="T94" s="146"/>
      <c r="U94" s="146"/>
      <c r="V94" s="126" t="str">
        <f>IF('入力シート(高齢者用）'!$D239="","",'入力シート(高齢者用）'!D239)</f>
        <v/>
      </c>
      <c r="W94" s="127"/>
      <c r="X94" s="127"/>
      <c r="Y94" s="127"/>
      <c r="Z94" s="127"/>
      <c r="AA94" s="127"/>
      <c r="AB94" s="127"/>
      <c r="AC94" s="127"/>
      <c r="AD94" s="128"/>
      <c r="AE94" s="231"/>
      <c r="AF94" s="231"/>
      <c r="AG94" s="231"/>
      <c r="AH94" s="232"/>
      <c r="AI94" s="126" t="str">
        <f>IF('入力シート(高齢者用）'!$D257="","",'入力シート(高齢者用）'!D257)</f>
        <v/>
      </c>
      <c r="AJ94" s="127"/>
      <c r="AK94" s="127"/>
      <c r="AL94" s="127"/>
      <c r="AM94" s="127"/>
      <c r="AN94" s="127"/>
      <c r="AO94" s="127"/>
      <c r="AP94" s="127"/>
      <c r="AQ94" s="127"/>
      <c r="AR94" s="127"/>
      <c r="AS94" s="127"/>
      <c r="AT94" s="127"/>
      <c r="AU94" s="127"/>
      <c r="AV94" s="127"/>
      <c r="AW94" s="127"/>
      <c r="AX94" s="127"/>
      <c r="AY94" s="127"/>
      <c r="AZ94" s="127"/>
      <c r="BA94" s="127"/>
      <c r="BB94" s="127"/>
      <c r="BC94" s="128"/>
      <c r="BD94" s="151" t="str">
        <f>IF('入力シート(高齢者用）'!$D259="","",'入力シート(高齢者用）'!D259)</f>
        <v/>
      </c>
      <c r="BE94" s="152"/>
      <c r="BF94" s="152"/>
      <c r="BG94" s="152"/>
      <c r="BH94" s="152"/>
      <c r="BI94" s="152"/>
      <c r="BJ94" s="152"/>
      <c r="BK94" s="152"/>
      <c r="BL94" s="152"/>
      <c r="BM94" s="152"/>
      <c r="BN94" s="152"/>
      <c r="BO94" s="152"/>
      <c r="BP94" s="152"/>
      <c r="BQ94" s="152"/>
      <c r="BR94" s="152"/>
      <c r="BS94" s="152"/>
      <c r="BT94" s="152"/>
      <c r="BU94" s="153"/>
      <c r="BV94" s="151" t="str">
        <f>IF('入力シート(高齢者用）'!$D278="","",'入力シート(高齢者用）'!D278)</f>
        <v/>
      </c>
      <c r="BW94" s="152"/>
      <c r="BX94" s="152"/>
      <c r="BY94" s="152"/>
      <c r="BZ94" s="152"/>
      <c r="CA94" s="152"/>
      <c r="CB94" s="152"/>
      <c r="CC94" s="152"/>
      <c r="CD94" s="152"/>
      <c r="CE94" s="152"/>
      <c r="CF94" s="152"/>
      <c r="CG94" s="152"/>
      <c r="CH94" s="152"/>
      <c r="CI94" s="152"/>
      <c r="CJ94" s="152"/>
      <c r="CK94" s="152"/>
      <c r="CL94" s="152"/>
      <c r="CM94" s="153"/>
    </row>
    <row r="95" spans="1:92" s="75" customFormat="1" ht="16.5" customHeight="1" x14ac:dyDescent="0.15">
      <c r="A95" s="250"/>
      <c r="B95" s="250"/>
      <c r="C95" s="250"/>
      <c r="D95" s="250"/>
      <c r="E95" s="186" t="s">
        <v>34</v>
      </c>
      <c r="F95" s="186"/>
      <c r="G95" s="186"/>
      <c r="H95" s="186"/>
      <c r="I95" s="186"/>
      <c r="J95" s="186"/>
      <c r="K95" s="186"/>
      <c r="L95" s="186"/>
      <c r="M95" s="186"/>
      <c r="N95" s="186"/>
      <c r="O95" s="186"/>
      <c r="P95" s="186"/>
      <c r="Q95" s="186"/>
      <c r="R95" s="146"/>
      <c r="S95" s="146"/>
      <c r="T95" s="146"/>
      <c r="U95" s="146"/>
      <c r="V95" s="126" t="str">
        <f>IF('入力シート(高齢者用）'!$D240="","",'入力シート(高齢者用）'!D240)</f>
        <v/>
      </c>
      <c r="W95" s="127"/>
      <c r="X95" s="127"/>
      <c r="Y95" s="127"/>
      <c r="Z95" s="127"/>
      <c r="AA95" s="127"/>
      <c r="AB95" s="127"/>
      <c r="AC95" s="127"/>
      <c r="AD95" s="128"/>
      <c r="AE95" s="231"/>
      <c r="AF95" s="231"/>
      <c r="AG95" s="231"/>
      <c r="AH95" s="231"/>
      <c r="AI95" s="183" t="s">
        <v>408</v>
      </c>
      <c r="AJ95" s="184"/>
      <c r="AK95" s="184"/>
      <c r="AL95" s="184"/>
      <c r="AM95" s="184"/>
      <c r="AN95" s="184"/>
      <c r="AO95" s="184"/>
      <c r="AP95" s="184"/>
      <c r="AQ95" s="184"/>
      <c r="AR95" s="184"/>
      <c r="AS95" s="184"/>
      <c r="AT95" s="184"/>
      <c r="AU95" s="184"/>
      <c r="AV95" s="184"/>
      <c r="AW95" s="184"/>
      <c r="AX95" s="184"/>
      <c r="AY95" s="184"/>
      <c r="AZ95" s="184"/>
      <c r="BA95" s="184"/>
      <c r="BB95" s="184"/>
      <c r="BC95" s="185"/>
      <c r="BD95" s="126" t="str">
        <f>IF('入力シート(高齢者用）'!$D279="","",'入力シート(高齢者用）'!D279)</f>
        <v/>
      </c>
      <c r="BE95" s="127"/>
      <c r="BF95" s="127"/>
      <c r="BG95" s="127"/>
      <c r="BH95" s="127"/>
      <c r="BI95" s="127"/>
      <c r="BJ95" s="127"/>
      <c r="BK95" s="127"/>
      <c r="BL95" s="127"/>
      <c r="BM95" s="127"/>
      <c r="BN95" s="127"/>
      <c r="BO95" s="127"/>
      <c r="BP95" s="127"/>
      <c r="BQ95" s="127"/>
      <c r="BR95" s="127"/>
      <c r="BS95" s="127"/>
      <c r="BT95" s="127"/>
      <c r="BU95" s="129" t="s">
        <v>409</v>
      </c>
      <c r="BV95" s="129"/>
      <c r="BW95" s="129"/>
      <c r="BX95" s="129"/>
      <c r="BY95" s="129"/>
      <c r="BZ95" s="129"/>
      <c r="CA95" s="129"/>
      <c r="CB95" s="129"/>
      <c r="CC95" s="129"/>
      <c r="CD95" s="129"/>
      <c r="CE95" s="129"/>
      <c r="CF95" s="129"/>
      <c r="CG95" s="129"/>
      <c r="CH95" s="129"/>
      <c r="CI95" s="129"/>
      <c r="CJ95" s="129"/>
      <c r="CK95" s="129"/>
      <c r="CL95" s="129"/>
      <c r="CM95" s="150"/>
    </row>
    <row r="96" spans="1:92" s="75" customFormat="1" ht="16.5" customHeight="1" x14ac:dyDescent="0.15">
      <c r="A96" s="183" t="s">
        <v>410</v>
      </c>
      <c r="B96" s="184"/>
      <c r="C96" s="184"/>
      <c r="D96" s="184"/>
      <c r="E96" s="184"/>
      <c r="F96" s="184"/>
      <c r="G96" s="184"/>
      <c r="H96" s="184"/>
      <c r="I96" s="184"/>
      <c r="J96" s="184"/>
      <c r="K96" s="184"/>
      <c r="L96" s="184"/>
      <c r="M96" s="184"/>
      <c r="N96" s="184"/>
      <c r="O96" s="184"/>
      <c r="P96" s="184"/>
      <c r="Q96" s="185"/>
      <c r="R96" s="165" t="s">
        <v>483</v>
      </c>
      <c r="S96" s="166"/>
      <c r="T96" s="166"/>
      <c r="U96" s="166"/>
      <c r="V96" s="166"/>
      <c r="W96" s="166" t="str">
        <f>IF('入力シート(高齢者用）'!$D280="１日","１日",IF('入力シート(高齢者用）'!$D280="２食","２食",IF('入力シート(高齢者用）'!$D280="１食","１食","１食　２食　１日")))</f>
        <v>１食　２食　１日</v>
      </c>
      <c r="X96" s="166"/>
      <c r="Y96" s="166"/>
      <c r="Z96" s="166"/>
      <c r="AA96" s="166"/>
      <c r="AB96" s="166"/>
      <c r="AC96" s="166"/>
      <c r="AD96" s="166"/>
      <c r="AE96" s="166"/>
      <c r="AF96" s="166"/>
      <c r="AG96" s="166"/>
      <c r="AH96" s="166"/>
      <c r="AI96" s="166"/>
      <c r="AJ96" s="166"/>
      <c r="AK96" s="166" t="s">
        <v>482</v>
      </c>
      <c r="AL96" s="166"/>
      <c r="AM96" s="166"/>
      <c r="AN96" s="166"/>
      <c r="AO96" s="166"/>
      <c r="AP96" s="166"/>
      <c r="AQ96" s="166"/>
      <c r="AR96" s="166"/>
      <c r="AS96" s="166"/>
      <c r="AT96" s="166"/>
      <c r="AU96" s="127" t="str">
        <f>IF('入力シート(高齢者用）'!$D281="","",'入力シート(高齢者用）'!D281)</f>
        <v/>
      </c>
      <c r="AV96" s="127"/>
      <c r="AW96" s="127"/>
      <c r="AX96" s="127"/>
      <c r="AY96" s="127"/>
      <c r="AZ96" s="127"/>
      <c r="BA96" s="127"/>
      <c r="BB96" s="127"/>
      <c r="BC96" s="127"/>
      <c r="BD96" s="127"/>
      <c r="BE96" s="127"/>
      <c r="BF96" s="127"/>
      <c r="BG96" s="127"/>
      <c r="BH96" s="127"/>
      <c r="BI96" s="129" t="s">
        <v>411</v>
      </c>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c r="CF96" s="129"/>
      <c r="CG96" s="129"/>
      <c r="CH96" s="129"/>
      <c r="CI96" s="129"/>
      <c r="CJ96" s="129"/>
      <c r="CK96" s="129"/>
      <c r="CL96" s="129"/>
      <c r="CM96" s="150"/>
      <c r="CN96" s="78"/>
    </row>
    <row r="97" spans="1:92" s="75" customFormat="1" ht="16.5" customHeight="1" x14ac:dyDescent="0.15">
      <c r="A97" s="187" t="s">
        <v>412</v>
      </c>
      <c r="B97" s="188"/>
      <c r="C97" s="188"/>
      <c r="D97" s="188"/>
      <c r="E97" s="188"/>
      <c r="F97" s="188"/>
      <c r="G97" s="188"/>
      <c r="H97" s="188"/>
      <c r="I97" s="188"/>
      <c r="J97" s="188"/>
      <c r="K97" s="188"/>
      <c r="L97" s="188"/>
      <c r="M97" s="188"/>
      <c r="N97" s="188"/>
      <c r="O97" s="188"/>
      <c r="P97" s="188"/>
      <c r="Q97" s="189"/>
      <c r="R97" s="94"/>
      <c r="S97" s="129" t="str">
        <f>IF('入力シート(高齢者用）'!$D282="有","①有　2 無",IF('入力シート(高齢者用）'!$D282="無","1 有　②無","1 有　2 無"))</f>
        <v>1 有　2 無</v>
      </c>
      <c r="T97" s="129"/>
      <c r="U97" s="129"/>
      <c r="V97" s="129"/>
      <c r="W97" s="129"/>
      <c r="X97" s="129"/>
      <c r="Y97" s="129"/>
      <c r="Z97" s="129"/>
      <c r="AA97" s="129"/>
      <c r="AB97" s="129"/>
      <c r="AC97" s="129"/>
      <c r="AD97" s="129"/>
      <c r="AE97" s="129"/>
      <c r="AF97" s="129"/>
      <c r="AG97" s="129"/>
      <c r="AH97" s="150"/>
      <c r="AI97" s="183" t="s">
        <v>413</v>
      </c>
      <c r="AJ97" s="184"/>
      <c r="AK97" s="184"/>
      <c r="AL97" s="184"/>
      <c r="AM97" s="184"/>
      <c r="AN97" s="184"/>
      <c r="AO97" s="184"/>
      <c r="AP97" s="184"/>
      <c r="AQ97" s="184"/>
      <c r="AR97" s="184"/>
      <c r="AS97" s="184"/>
      <c r="AT97" s="185"/>
      <c r="AU97" s="25"/>
      <c r="AV97" s="129" t="str">
        <f>IF('入力シート(高齢者用）'!$D283="有","①有　2 無",IF('入力シート(高齢者用）'!$D283="無","1 有　②無","1 有　2 無"))</f>
        <v>1 有　2 無</v>
      </c>
      <c r="AW97" s="129"/>
      <c r="AX97" s="129"/>
      <c r="AY97" s="129"/>
      <c r="AZ97" s="129"/>
      <c r="BA97" s="129"/>
      <c r="BB97" s="129"/>
      <c r="BC97" s="129"/>
      <c r="BD97" s="129"/>
      <c r="BE97" s="129"/>
      <c r="BF97" s="129"/>
      <c r="BG97" s="129"/>
      <c r="BH97" s="129"/>
      <c r="BI97" s="129"/>
      <c r="BJ97" s="129"/>
      <c r="BK97" s="127"/>
      <c r="BL97" s="127"/>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95"/>
      <c r="CN97" s="76"/>
    </row>
    <row r="98" spans="1:92" s="76" customFormat="1" ht="16.5" customHeight="1" x14ac:dyDescent="0.15">
      <c r="A98" s="204" t="s">
        <v>488</v>
      </c>
      <c r="B98" s="139"/>
      <c r="C98" s="139"/>
      <c r="D98" s="139"/>
      <c r="E98" s="139"/>
      <c r="F98" s="139"/>
      <c r="G98" s="139"/>
      <c r="H98" s="139"/>
      <c r="I98" s="139"/>
      <c r="J98" s="139"/>
      <c r="K98" s="139"/>
      <c r="L98" s="143"/>
      <c r="M98" s="199" t="s">
        <v>94</v>
      </c>
      <c r="N98" s="200"/>
      <c r="O98" s="200"/>
      <c r="P98" s="200"/>
      <c r="Q98" s="200"/>
      <c r="R98" s="200"/>
      <c r="S98" s="200"/>
      <c r="T98" s="200"/>
      <c r="U98" s="200"/>
      <c r="V98" s="126" t="str">
        <f>IF('入力シート(高齢者用）'!$D285="","",'入力シート(高齢者用）'!D285)</f>
        <v/>
      </c>
      <c r="W98" s="127"/>
      <c r="X98" s="127"/>
      <c r="Y98" s="127"/>
      <c r="Z98" s="127"/>
      <c r="AA98" s="127"/>
      <c r="AB98" s="201" t="s">
        <v>414</v>
      </c>
      <c r="AC98" s="201"/>
      <c r="AD98" s="202"/>
      <c r="AE98" s="199" t="s">
        <v>93</v>
      </c>
      <c r="AF98" s="200"/>
      <c r="AG98" s="200"/>
      <c r="AH98" s="200"/>
      <c r="AI98" s="200"/>
      <c r="AJ98" s="200"/>
      <c r="AK98" s="200"/>
      <c r="AL98" s="200"/>
      <c r="AM98" s="200"/>
      <c r="AN98" s="126" t="str">
        <f>IF('入力シート(高齢者用）'!$D286="","",'入力シート(高齢者用）'!D286)</f>
        <v/>
      </c>
      <c r="AO98" s="127"/>
      <c r="AP98" s="127"/>
      <c r="AQ98" s="127"/>
      <c r="AR98" s="127"/>
      <c r="AS98" s="127"/>
      <c r="AT98" s="127"/>
      <c r="AU98" s="128" t="s">
        <v>415</v>
      </c>
      <c r="AV98" s="146"/>
      <c r="AW98" s="146"/>
      <c r="AX98" s="146" t="str">
        <f>IF('入力シート(高齢者用）'!$D287="","",'入力シート(高齢者用）'!D287)</f>
        <v/>
      </c>
      <c r="AY98" s="146"/>
      <c r="AZ98" s="146"/>
      <c r="BA98" s="146"/>
      <c r="BB98" s="146"/>
      <c r="BC98" s="146"/>
      <c r="BD98" s="146"/>
      <c r="BE98" s="126"/>
      <c r="BF98" s="128" t="s">
        <v>348</v>
      </c>
      <c r="BG98" s="146"/>
      <c r="BH98" s="146"/>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c r="CI98" s="127"/>
      <c r="CJ98" s="127"/>
      <c r="CK98" s="127"/>
      <c r="CL98" s="127"/>
      <c r="CM98" s="128"/>
    </row>
    <row r="99" spans="1:92" s="76" customFormat="1" ht="16.5" customHeight="1" x14ac:dyDescent="0.15">
      <c r="A99" s="190" t="str">
        <f>IF('入力シート(高齢者用）'!$D284="有","①有　2 無",IF('入力シート(高齢者用）'!$D284="無","1 有　②無","1 有　2 無"))</f>
        <v>1 有　2 無</v>
      </c>
      <c r="B99" s="147"/>
      <c r="C99" s="147"/>
      <c r="D99" s="147"/>
      <c r="E99" s="147"/>
      <c r="F99" s="147"/>
      <c r="G99" s="147"/>
      <c r="H99" s="147"/>
      <c r="I99" s="147"/>
      <c r="J99" s="147"/>
      <c r="K99" s="147"/>
      <c r="L99" s="191"/>
      <c r="M99" s="195" t="s">
        <v>442</v>
      </c>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196"/>
      <c r="BV99" s="196"/>
      <c r="BW99" s="196"/>
      <c r="BX99" s="196"/>
      <c r="BY99" s="196"/>
      <c r="BZ99" s="196"/>
      <c r="CA99" s="196"/>
      <c r="CB99" s="196"/>
      <c r="CC99" s="196"/>
      <c r="CD99" s="196"/>
      <c r="CE99" s="196"/>
      <c r="CF99" s="196"/>
      <c r="CG99" s="196"/>
      <c r="CH99" s="196"/>
      <c r="CI99" s="196"/>
      <c r="CJ99" s="196"/>
      <c r="CK99" s="196"/>
      <c r="CL99" s="196"/>
      <c r="CM99" s="197"/>
    </row>
    <row r="100" spans="1:92" s="76" customFormat="1" ht="16.5" customHeight="1" x14ac:dyDescent="0.15">
      <c r="A100" s="192"/>
      <c r="B100" s="193"/>
      <c r="C100" s="193"/>
      <c r="D100" s="193"/>
      <c r="E100" s="193"/>
      <c r="F100" s="193"/>
      <c r="G100" s="193"/>
      <c r="H100" s="193"/>
      <c r="I100" s="193"/>
      <c r="J100" s="193"/>
      <c r="K100" s="193"/>
      <c r="L100" s="194"/>
      <c r="M100" s="198">
        <f>IF('入力シート(高齢者用）'!$D288="有","①",1)</f>
        <v>1</v>
      </c>
      <c r="N100" s="170"/>
      <c r="O100" s="148" t="s">
        <v>439</v>
      </c>
      <c r="P100" s="148"/>
      <c r="Q100" s="148"/>
      <c r="R100" s="148"/>
      <c r="S100" s="148"/>
      <c r="T100" s="148"/>
      <c r="U100" s="148"/>
      <c r="V100" s="148"/>
      <c r="W100" s="148"/>
      <c r="X100" s="148"/>
      <c r="Y100" s="148"/>
      <c r="Z100" s="148"/>
      <c r="AA100" s="148"/>
      <c r="AB100" s="148"/>
      <c r="AC100" s="148"/>
      <c r="AD100" s="148"/>
      <c r="AE100" s="148"/>
      <c r="AF100" s="170">
        <f>IF('入力シート(高齢者用）'!$D289="有","②",2)</f>
        <v>2</v>
      </c>
      <c r="AG100" s="170"/>
      <c r="AH100" s="148" t="s">
        <v>440</v>
      </c>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70">
        <f>IF('入力シート(高齢者用）'!$D290="有","③",3)</f>
        <v>3</v>
      </c>
      <c r="BE100" s="170"/>
      <c r="BF100" s="148" t="s">
        <v>441</v>
      </c>
      <c r="BG100" s="148"/>
      <c r="BH100" s="148"/>
      <c r="BI100" s="148"/>
      <c r="BJ100" s="148"/>
      <c r="BK100" s="148"/>
      <c r="BL100" s="148"/>
      <c r="BM100" s="148"/>
      <c r="BN100" s="148"/>
      <c r="BO100" s="148"/>
      <c r="BP100" s="170">
        <f>IF('入力シート(高齢者用）'!$D291="",4,"④")</f>
        <v>4</v>
      </c>
      <c r="BQ100" s="170"/>
      <c r="BR100" s="416" t="s">
        <v>42</v>
      </c>
      <c r="BS100" s="416"/>
      <c r="BT100" s="416"/>
      <c r="BU100" s="416"/>
      <c r="BV100" s="416"/>
      <c r="BW100" s="416"/>
      <c r="BX100" s="416"/>
      <c r="BY100" s="203" t="str">
        <f>IF('入力シート(高齢者用）'!$D291="","",'入力シート(高齢者用）'!D291)</f>
        <v/>
      </c>
      <c r="BZ100" s="203"/>
      <c r="CA100" s="203"/>
      <c r="CB100" s="203"/>
      <c r="CC100" s="203"/>
      <c r="CD100" s="203"/>
      <c r="CE100" s="203"/>
      <c r="CF100" s="203"/>
      <c r="CG100" s="203"/>
      <c r="CH100" s="203"/>
      <c r="CI100" s="203"/>
      <c r="CJ100" s="203"/>
      <c r="CK100" s="203"/>
      <c r="CL100" s="416" t="s">
        <v>70</v>
      </c>
      <c r="CM100" s="417"/>
      <c r="CN100" s="75"/>
    </row>
    <row r="101" spans="1:92" s="75" customFormat="1" ht="20.25" customHeight="1" x14ac:dyDescent="0.15">
      <c r="A101" s="183" t="s">
        <v>416</v>
      </c>
      <c r="B101" s="184"/>
      <c r="C101" s="184"/>
      <c r="D101" s="184"/>
      <c r="E101" s="184"/>
      <c r="F101" s="184"/>
      <c r="G101" s="184"/>
      <c r="H101" s="184"/>
      <c r="I101" s="184"/>
      <c r="J101" s="184"/>
      <c r="K101" s="184"/>
      <c r="L101" s="184"/>
      <c r="M101" s="389"/>
      <c r="N101" s="389"/>
      <c r="O101" s="390"/>
      <c r="P101" s="370" t="str">
        <f>IF('入力シート(高齢者用）'!$D292="有"," ①有　2 無",IF('入力シート(高齢者用）'!$D292="無"," 1 有　②無"," 1 有　2 無"))</f>
        <v xml:space="preserve"> 1 有　2 無</v>
      </c>
      <c r="Q101" s="358"/>
      <c r="R101" s="358"/>
      <c r="S101" s="358"/>
      <c r="T101" s="358"/>
      <c r="U101" s="358"/>
      <c r="V101" s="358"/>
      <c r="W101" s="358"/>
      <c r="X101" s="358"/>
      <c r="Y101" s="358"/>
      <c r="Z101" s="358"/>
      <c r="AA101" s="371"/>
      <c r="AB101" s="198">
        <f>IF('入力シート(高齢者用）'!$D293="有","①",1)</f>
        <v>1</v>
      </c>
      <c r="AC101" s="170"/>
      <c r="AD101" s="391" t="s">
        <v>96</v>
      </c>
      <c r="AE101" s="391"/>
      <c r="AF101" s="391"/>
      <c r="AG101" s="391"/>
      <c r="AH101" s="391"/>
      <c r="AI101" s="391"/>
      <c r="AJ101" s="391"/>
      <c r="AK101" s="391"/>
      <c r="AL101" s="391"/>
      <c r="AM101" s="391"/>
      <c r="AN101" s="166">
        <f>IF('入力シート(高齢者用）'!$D294="有","②",2)</f>
        <v>2</v>
      </c>
      <c r="AO101" s="166"/>
      <c r="AP101" s="391" t="s">
        <v>97</v>
      </c>
      <c r="AQ101" s="391"/>
      <c r="AR101" s="391"/>
      <c r="AS101" s="391"/>
      <c r="AT101" s="391"/>
      <c r="AU101" s="391"/>
      <c r="AV101" s="391"/>
      <c r="AW101" s="391"/>
      <c r="AX101" s="391"/>
      <c r="AY101" s="391"/>
      <c r="AZ101" s="170">
        <f>IF('入力シート(高齢者用）'!$D295="有","③",3)</f>
        <v>3</v>
      </c>
      <c r="BA101" s="170"/>
      <c r="BB101" s="391" t="s">
        <v>98</v>
      </c>
      <c r="BC101" s="391"/>
      <c r="BD101" s="391"/>
      <c r="BE101" s="391"/>
      <c r="BF101" s="170">
        <f>IF('入力シート(高齢者用）'!$D296="有","④",4)</f>
        <v>4</v>
      </c>
      <c r="BG101" s="170"/>
      <c r="BH101" s="391" t="s">
        <v>99</v>
      </c>
      <c r="BI101" s="391"/>
      <c r="BJ101" s="391"/>
      <c r="BK101" s="391"/>
      <c r="BL101" s="391"/>
      <c r="BM101" s="391"/>
      <c r="BN101" s="391"/>
      <c r="BO101" s="391"/>
      <c r="BP101" s="391"/>
      <c r="BQ101" s="170">
        <f>IF('入力シート(高齢者用）'!$D297="",5,"⑤")</f>
        <v>5</v>
      </c>
      <c r="BR101" s="170"/>
      <c r="BS101" s="391" t="s">
        <v>42</v>
      </c>
      <c r="BT101" s="391"/>
      <c r="BU101" s="391"/>
      <c r="BV101" s="391"/>
      <c r="BW101" s="391"/>
      <c r="BX101" s="391"/>
      <c r="BY101" s="391"/>
      <c r="BZ101" s="203" t="str">
        <f>IF('入力シート(高齢者用）'!$D297="","",'入力シート(高齢者用）'!D297)</f>
        <v/>
      </c>
      <c r="CA101" s="203"/>
      <c r="CB101" s="203"/>
      <c r="CC101" s="203"/>
      <c r="CD101" s="203"/>
      <c r="CE101" s="203"/>
      <c r="CF101" s="203"/>
      <c r="CG101" s="203"/>
      <c r="CH101" s="203"/>
      <c r="CI101" s="203"/>
      <c r="CJ101" s="203"/>
      <c r="CK101" s="203"/>
      <c r="CL101" s="391" t="s">
        <v>70</v>
      </c>
      <c r="CM101" s="431"/>
    </row>
    <row r="102" spans="1:92" s="75" customFormat="1" ht="16.5" customHeight="1" x14ac:dyDescent="0.15">
      <c r="A102" s="204" t="s">
        <v>443</v>
      </c>
      <c r="B102" s="139"/>
      <c r="C102" s="139"/>
      <c r="D102" s="139"/>
      <c r="E102" s="139"/>
      <c r="F102" s="139"/>
      <c r="G102" s="139"/>
      <c r="H102" s="139"/>
      <c r="I102" s="139"/>
      <c r="J102" s="139"/>
      <c r="K102" s="139"/>
      <c r="L102" s="139"/>
      <c r="M102" s="139"/>
      <c r="N102" s="139"/>
      <c r="O102" s="143"/>
      <c r="P102" s="84"/>
      <c r="Q102" s="224">
        <f>IF('入力シート(高齢者用）'!$D299="有","①",1)</f>
        <v>1</v>
      </c>
      <c r="R102" s="224"/>
      <c r="S102" s="225" t="s">
        <v>444</v>
      </c>
      <c r="T102" s="225"/>
      <c r="U102" s="225"/>
      <c r="V102" s="225"/>
      <c r="W102" s="225"/>
      <c r="X102" s="225"/>
      <c r="Y102" s="225"/>
      <c r="Z102" s="225"/>
      <c r="AA102" s="225"/>
      <c r="AB102" s="225"/>
      <c r="AC102" s="225"/>
      <c r="AD102" s="225"/>
      <c r="AE102" s="225"/>
      <c r="AF102" s="225"/>
      <c r="AG102" s="224">
        <f>IF('入力シート(高齢者用）'!$D300="有","②",2)</f>
        <v>2</v>
      </c>
      <c r="AH102" s="224"/>
      <c r="AI102" s="225" t="s">
        <v>445</v>
      </c>
      <c r="AJ102" s="225"/>
      <c r="AK102" s="225"/>
      <c r="AL102" s="225"/>
      <c r="AM102" s="225"/>
      <c r="AN102" s="225"/>
      <c r="AO102" s="225"/>
      <c r="AP102" s="225"/>
      <c r="AQ102" s="225"/>
      <c r="AR102" s="224">
        <f>IF('入力シート(高齢者用）'!$D301="有","③",3)</f>
        <v>3</v>
      </c>
      <c r="AS102" s="224"/>
      <c r="AT102" s="225" t="s">
        <v>446</v>
      </c>
      <c r="AU102" s="225"/>
      <c r="AV102" s="225"/>
      <c r="AW102" s="225"/>
      <c r="AX102" s="225"/>
      <c r="AY102" s="225"/>
      <c r="AZ102" s="225"/>
      <c r="BA102" s="225"/>
      <c r="BB102" s="225"/>
      <c r="BC102" s="225"/>
      <c r="BD102" s="225"/>
      <c r="BE102" s="225"/>
      <c r="BF102" s="224">
        <f>IF('入力シート(高齢者用）'!$D302="有","④",4)</f>
        <v>4</v>
      </c>
      <c r="BG102" s="224"/>
      <c r="BH102" s="141" t="s">
        <v>301</v>
      </c>
      <c r="BI102" s="141"/>
      <c r="BJ102" s="141"/>
      <c r="BK102" s="141"/>
      <c r="BL102" s="141"/>
      <c r="BM102" s="141"/>
      <c r="BN102" s="141"/>
      <c r="BO102" s="141"/>
      <c r="BP102" s="141"/>
      <c r="BQ102" s="141"/>
      <c r="BR102" s="141"/>
      <c r="BS102" s="141"/>
      <c r="BT102" s="141"/>
      <c r="BU102" s="141"/>
      <c r="BV102" s="141"/>
      <c r="BW102" s="141"/>
      <c r="BX102" s="141"/>
      <c r="BY102" s="141"/>
      <c r="BZ102" s="141"/>
      <c r="CA102" s="141"/>
      <c r="CB102" s="141"/>
      <c r="CC102" s="141"/>
      <c r="CD102" s="141"/>
      <c r="CE102" s="84"/>
      <c r="CF102" s="84"/>
      <c r="CG102" s="84"/>
      <c r="CH102" s="84"/>
      <c r="CI102" s="84"/>
      <c r="CJ102" s="84"/>
      <c r="CK102" s="84"/>
      <c r="CL102" s="87"/>
      <c r="CM102" s="88"/>
    </row>
    <row r="103" spans="1:92" s="75" customFormat="1" ht="16.5" customHeight="1" x14ac:dyDescent="0.15">
      <c r="A103" s="370" t="str">
        <f>IF('入力シート(高齢者用）'!$D298="有","　①有　2 無",IF('入力シート(高齢者用）'!$D298="無","　1 有　②無","　1 有　2 無"))</f>
        <v>　1 有　2 無</v>
      </c>
      <c r="B103" s="358"/>
      <c r="C103" s="358"/>
      <c r="D103" s="358"/>
      <c r="E103" s="358"/>
      <c r="F103" s="358"/>
      <c r="G103" s="358"/>
      <c r="H103" s="358"/>
      <c r="I103" s="358"/>
      <c r="J103" s="358"/>
      <c r="K103" s="358"/>
      <c r="L103" s="358"/>
      <c r="M103" s="358"/>
      <c r="N103" s="358"/>
      <c r="O103" s="371"/>
      <c r="P103" s="84"/>
      <c r="Q103" s="170">
        <f>IF('入力シート(高齢者用）'!$D303="",5,"⑤")</f>
        <v>5</v>
      </c>
      <c r="R103" s="170"/>
      <c r="S103" s="148" t="s">
        <v>42</v>
      </c>
      <c r="T103" s="148"/>
      <c r="U103" s="148"/>
      <c r="V103" s="148"/>
      <c r="W103" s="148"/>
      <c r="X103" s="148"/>
      <c r="Y103" s="148"/>
      <c r="Z103" s="171" t="str">
        <f>IF('入力シート(高齢者用）'!$D303="","",'入力シート(高齢者用）'!D303)</f>
        <v/>
      </c>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48" t="s">
        <v>70</v>
      </c>
      <c r="CM103" s="206"/>
    </row>
    <row r="104" spans="1:92" s="75" customFormat="1" ht="15.75" customHeight="1" x14ac:dyDescent="0.15">
      <c r="A104" s="346" t="s">
        <v>417</v>
      </c>
      <c r="B104" s="347"/>
      <c r="C104" s="347"/>
      <c r="D104" s="347"/>
      <c r="E104" s="347"/>
      <c r="F104" s="347"/>
      <c r="G104" s="347"/>
      <c r="H104" s="347"/>
      <c r="I104" s="347"/>
      <c r="J104" s="348"/>
      <c r="K104" s="204" t="s">
        <v>447</v>
      </c>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225" t="str">
        <f>IF('入力シート(高齢者用）'!$D304="有","①有　2 無",IF('入力シート(高齢者用）'!$D304="無","1 有　②無","1 有　2 無"))</f>
        <v>1 有　2 無</v>
      </c>
      <c r="AH104" s="225"/>
      <c r="AI104" s="225"/>
      <c r="AJ104" s="225"/>
      <c r="AK104" s="225"/>
      <c r="AL104" s="225"/>
      <c r="AM104" s="225"/>
      <c r="AN104" s="225"/>
      <c r="AO104" s="225"/>
      <c r="AP104" s="225"/>
      <c r="AQ104" s="225"/>
      <c r="AR104" s="225"/>
      <c r="AS104" s="225"/>
      <c r="AT104" s="145" t="s">
        <v>448</v>
      </c>
      <c r="AU104" s="145"/>
      <c r="AV104" s="145"/>
      <c r="AW104" s="145"/>
      <c r="AX104" s="145"/>
      <c r="AY104" s="145"/>
      <c r="AZ104" s="145"/>
      <c r="BA104" s="145"/>
      <c r="BB104" s="145"/>
      <c r="BC104" s="145"/>
      <c r="BD104" s="145"/>
      <c r="BE104" s="145"/>
      <c r="BF104" s="145"/>
      <c r="BG104" s="145"/>
      <c r="BH104" s="145"/>
      <c r="BI104" s="145"/>
      <c r="BJ104" s="145"/>
      <c r="BK104" s="145"/>
      <c r="BL104" s="145"/>
      <c r="BM104" s="145"/>
      <c r="BN104" s="225" t="str">
        <f>IF('入力シート(高齢者用）'!$D305="有","　①有　2 無",IF('入力シート(高齢者用）'!$D305="無","　1 有　②無","　1 有　2 無"))</f>
        <v>　1 有　2 無</v>
      </c>
      <c r="BO104" s="225"/>
      <c r="BP104" s="225"/>
      <c r="BQ104" s="225"/>
      <c r="BR104" s="225"/>
      <c r="BS104" s="225"/>
      <c r="BT104" s="225"/>
      <c r="BU104" s="225"/>
      <c r="BV104" s="225"/>
      <c r="BW104" s="225"/>
      <c r="BX104" s="225"/>
      <c r="BY104" s="225"/>
      <c r="BZ104" s="225"/>
      <c r="CA104" s="87"/>
      <c r="CB104" s="87"/>
      <c r="CC104" s="87"/>
      <c r="CD104" s="87"/>
      <c r="CE104" s="87"/>
      <c r="CF104" s="87"/>
      <c r="CG104" s="87"/>
      <c r="CH104" s="87"/>
      <c r="CI104" s="87"/>
      <c r="CJ104" s="87"/>
      <c r="CK104" s="87"/>
      <c r="CL104" s="87"/>
      <c r="CM104" s="88"/>
    </row>
    <row r="105" spans="1:92" s="75" customFormat="1" ht="15.75" customHeight="1" x14ac:dyDescent="0.15">
      <c r="A105" s="349"/>
      <c r="B105" s="350"/>
      <c r="C105" s="350"/>
      <c r="D105" s="350"/>
      <c r="E105" s="350"/>
      <c r="F105" s="350"/>
      <c r="G105" s="350"/>
      <c r="H105" s="350"/>
      <c r="I105" s="350"/>
      <c r="J105" s="351"/>
      <c r="K105" s="397" t="s">
        <v>449</v>
      </c>
      <c r="L105" s="382"/>
      <c r="M105" s="382"/>
      <c r="N105" s="382"/>
      <c r="O105" s="382"/>
      <c r="P105" s="382"/>
      <c r="Q105" s="382"/>
      <c r="R105" s="382"/>
      <c r="S105" s="382"/>
      <c r="T105" s="382"/>
      <c r="U105" s="382"/>
      <c r="V105" s="382"/>
      <c r="W105" s="382"/>
      <c r="X105" s="382"/>
      <c r="Y105" s="382"/>
      <c r="Z105" s="382"/>
      <c r="AA105" s="172">
        <f>IF('入力シート(高齢者用）'!$D306="有","①",1)</f>
        <v>1</v>
      </c>
      <c r="AB105" s="172"/>
      <c r="AC105" s="395" t="s">
        <v>459</v>
      </c>
      <c r="AD105" s="395"/>
      <c r="AE105" s="395"/>
      <c r="AF105" s="76" t="s">
        <v>450</v>
      </c>
      <c r="AG105" s="172" t="str">
        <f>IF('入力シート(高齢者用）'!$D307="","",'入力シート(高齢者用）'!D307)</f>
        <v/>
      </c>
      <c r="AH105" s="172"/>
      <c r="AI105" s="172"/>
      <c r="AJ105" s="172"/>
      <c r="AK105" s="172"/>
      <c r="AL105" s="172"/>
      <c r="AM105" s="147" t="s">
        <v>418</v>
      </c>
      <c r="AN105" s="147"/>
      <c r="AO105" s="147"/>
      <c r="AP105" s="147"/>
      <c r="AQ105" s="147"/>
      <c r="AR105" s="147"/>
      <c r="AS105" s="147"/>
      <c r="AT105" s="147"/>
      <c r="AU105" s="147"/>
      <c r="AV105" s="147"/>
      <c r="AW105" s="172" t="str">
        <f>IF('入力シート(高齢者用）'!$D308="","",'入力シート(高齢者用）'!D308)</f>
        <v/>
      </c>
      <c r="AX105" s="172"/>
      <c r="AY105" s="172"/>
      <c r="AZ105" s="172"/>
      <c r="BA105" s="172"/>
      <c r="BB105" s="372" t="s">
        <v>451</v>
      </c>
      <c r="BC105" s="372"/>
      <c r="BD105" s="372"/>
      <c r="BE105" s="372"/>
      <c r="BF105" s="372"/>
      <c r="BG105" s="372"/>
      <c r="BH105" s="372"/>
      <c r="BI105" s="372"/>
      <c r="BJ105" s="172">
        <f>IF('入力シート(高齢者用）'!$D306="無","②",2)</f>
        <v>2</v>
      </c>
      <c r="BK105" s="172"/>
      <c r="BL105" s="382" t="s">
        <v>452</v>
      </c>
      <c r="BM105" s="382"/>
      <c r="BN105" s="382"/>
      <c r="BO105" s="396" t="s">
        <v>100</v>
      </c>
      <c r="BP105" s="396"/>
      <c r="BQ105" s="396"/>
      <c r="BR105" s="396"/>
      <c r="BS105" s="396"/>
      <c r="BT105" s="396"/>
      <c r="BU105" s="396"/>
      <c r="BV105" s="396"/>
      <c r="BW105" s="396"/>
      <c r="BX105" s="396"/>
      <c r="BY105" s="396"/>
      <c r="BZ105" s="396"/>
      <c r="CA105" s="141" t="str">
        <f>IF('入力シート(高齢者用）'!$D309="有","　①有　2 無",IF('入力シート(高齢者用）'!$D309="無","　1 有　②無","　1 有　2 無"))</f>
        <v>　1 有　2 無</v>
      </c>
      <c r="CB105" s="141"/>
      <c r="CC105" s="141"/>
      <c r="CD105" s="141"/>
      <c r="CE105" s="141"/>
      <c r="CF105" s="141"/>
      <c r="CG105" s="141"/>
      <c r="CH105" s="141"/>
      <c r="CI105" s="141"/>
      <c r="CJ105" s="141"/>
      <c r="CK105" s="141"/>
      <c r="CL105" s="141"/>
      <c r="CM105" s="142"/>
    </row>
    <row r="106" spans="1:92" s="75" customFormat="1" ht="15.75" customHeight="1" x14ac:dyDescent="0.15">
      <c r="A106" s="349"/>
      <c r="B106" s="350"/>
      <c r="C106" s="350"/>
      <c r="D106" s="350"/>
      <c r="E106" s="350"/>
      <c r="F106" s="350"/>
      <c r="G106" s="350"/>
      <c r="H106" s="350"/>
      <c r="I106" s="350"/>
      <c r="J106" s="351"/>
      <c r="K106" s="205" t="s">
        <v>101</v>
      </c>
      <c r="L106" s="148"/>
      <c r="M106" s="148"/>
      <c r="N106" s="148"/>
      <c r="O106" s="148"/>
      <c r="P106" s="148"/>
      <c r="Q106" s="148"/>
      <c r="R106" s="148"/>
      <c r="S106" s="148"/>
      <c r="T106" s="148"/>
      <c r="U106" s="148"/>
      <c r="V106" s="172">
        <f>IF('入力シート(高齢者用）'!$D310="有","①",1)</f>
        <v>1</v>
      </c>
      <c r="W106" s="172"/>
      <c r="X106" s="148" t="s">
        <v>102</v>
      </c>
      <c r="Y106" s="148"/>
      <c r="Z106" s="148"/>
      <c r="AA106" s="148"/>
      <c r="AB106" s="148"/>
      <c r="AC106" s="148"/>
      <c r="AD106" s="172">
        <f>IF('入力シート(高齢者用）'!$D311="有","②",2)</f>
        <v>2</v>
      </c>
      <c r="AE106" s="172"/>
      <c r="AF106" s="148" t="s">
        <v>103</v>
      </c>
      <c r="AG106" s="148"/>
      <c r="AH106" s="148"/>
      <c r="AI106" s="148"/>
      <c r="AJ106" s="148"/>
      <c r="AK106" s="148"/>
      <c r="AL106" s="148"/>
      <c r="AM106" s="148"/>
      <c r="AN106" s="148"/>
      <c r="AO106" s="148"/>
      <c r="AP106" s="170">
        <f>IF('入力シート(高齢者用）'!$D312="",3,"③")</f>
        <v>3</v>
      </c>
      <c r="AQ106" s="170"/>
      <c r="AR106" s="148" t="s">
        <v>42</v>
      </c>
      <c r="AS106" s="148"/>
      <c r="AT106" s="148"/>
      <c r="AU106" s="148"/>
      <c r="AV106" s="148"/>
      <c r="AW106" s="148"/>
      <c r="AX106" s="148"/>
      <c r="AY106" s="171" t="str">
        <f>IF('入力シート(高齢者用）'!$D312="","",'入力シート(高齢者用）'!D312)</f>
        <v/>
      </c>
      <c r="AZ106" s="171"/>
      <c r="BA106" s="171"/>
      <c r="BB106" s="171"/>
      <c r="BC106" s="171"/>
      <c r="BD106" s="171"/>
      <c r="BE106" s="171"/>
      <c r="BF106" s="171"/>
      <c r="BG106" s="171"/>
      <c r="BH106" s="171"/>
      <c r="BI106" s="148" t="s">
        <v>453</v>
      </c>
      <c r="BJ106" s="148"/>
      <c r="BK106" s="413" t="s">
        <v>454</v>
      </c>
      <c r="BL106" s="413"/>
      <c r="BM106" s="413"/>
      <c r="BN106" s="413"/>
      <c r="BO106" s="413"/>
      <c r="BP106" s="413"/>
      <c r="BQ106" s="413"/>
      <c r="BR106" s="413"/>
      <c r="BS106" s="413"/>
      <c r="BT106" s="413"/>
      <c r="BU106" s="413"/>
      <c r="BV106" s="413"/>
      <c r="BW106" s="413"/>
      <c r="BX106" s="413"/>
      <c r="BY106" s="413"/>
      <c r="BZ106" s="413"/>
      <c r="CA106" s="171" t="str">
        <f>IF('入力シート(高齢者用）'!$D313="有","　①有　2 無",IF('入力シート(高齢者用）'!$D313="無","　1 有　②無","　1 有　2 無"))</f>
        <v>　1 有　2 無</v>
      </c>
      <c r="CB106" s="171"/>
      <c r="CC106" s="171"/>
      <c r="CD106" s="171"/>
      <c r="CE106" s="171"/>
      <c r="CF106" s="171"/>
      <c r="CG106" s="171"/>
      <c r="CH106" s="171"/>
      <c r="CI106" s="171"/>
      <c r="CJ106" s="171"/>
      <c r="CK106" s="171"/>
      <c r="CL106" s="171"/>
      <c r="CM106" s="223"/>
    </row>
    <row r="107" spans="1:92" s="75" customFormat="1" ht="15.75" customHeight="1" x14ac:dyDescent="0.15">
      <c r="A107" s="352"/>
      <c r="B107" s="353"/>
      <c r="C107" s="353"/>
      <c r="D107" s="353"/>
      <c r="E107" s="353"/>
      <c r="F107" s="353"/>
      <c r="G107" s="353"/>
      <c r="H107" s="353"/>
      <c r="I107" s="353"/>
      <c r="J107" s="354"/>
      <c r="K107" s="149" t="s">
        <v>455</v>
      </c>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c r="AG107" s="129"/>
      <c r="AH107" s="129"/>
      <c r="AI107" s="129"/>
      <c r="AJ107" s="129"/>
      <c r="AK107" s="129"/>
      <c r="AL107" s="129"/>
      <c r="AM107" s="129"/>
      <c r="AN107" s="129"/>
      <c r="AO107" s="129"/>
      <c r="AP107" s="129"/>
      <c r="AQ107" s="129"/>
      <c r="AR107" s="129"/>
      <c r="AS107" s="129"/>
      <c r="AT107" s="129"/>
      <c r="AU107" s="177" t="str">
        <f>IF('入力シート(高齢者用）'!$D314="有","　①有　2 無",IF('入力シート(高齢者用）'!$D314="無","　1 有　②無","　1 有　2 無"))</f>
        <v>　1 有　2 無</v>
      </c>
      <c r="AV107" s="177"/>
      <c r="AW107" s="177"/>
      <c r="AX107" s="177"/>
      <c r="AY107" s="177"/>
      <c r="AZ107" s="177"/>
      <c r="BA107" s="177"/>
      <c r="BB107" s="177"/>
      <c r="BC107" s="177"/>
      <c r="BD107" s="177"/>
      <c r="BE107" s="177"/>
      <c r="BF107" s="177"/>
      <c r="BG107" s="177"/>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95"/>
    </row>
    <row r="108" spans="1:92" s="75" customFormat="1" ht="18.75" customHeight="1" x14ac:dyDescent="0.15">
      <c r="A108" s="398" t="s">
        <v>419</v>
      </c>
      <c r="B108" s="399"/>
      <c r="C108" s="399"/>
      <c r="D108" s="399"/>
      <c r="E108" s="399"/>
      <c r="F108" s="399"/>
      <c r="G108" s="399"/>
      <c r="H108" s="399"/>
      <c r="I108" s="399"/>
      <c r="J108" s="399"/>
      <c r="K108" s="399"/>
      <c r="L108" s="399"/>
      <c r="M108" s="399"/>
      <c r="N108" s="399"/>
      <c r="O108" s="399"/>
      <c r="P108" s="399"/>
      <c r="Q108" s="399"/>
      <c r="R108" s="400" t="str">
        <f>IF('入力シート(高齢者用）'!$D315="","",'入力シート(高齢者用）'!D315)</f>
        <v/>
      </c>
      <c r="S108" s="401"/>
      <c r="T108" s="401"/>
      <c r="U108" s="401"/>
      <c r="V108" s="401"/>
      <c r="W108" s="401"/>
      <c r="X108" s="401"/>
      <c r="Y108" s="401"/>
      <c r="Z108" s="401"/>
      <c r="AA108" s="401"/>
      <c r="AB108" s="401"/>
      <c r="AC108" s="401"/>
      <c r="AD108" s="401"/>
      <c r="AE108" s="401"/>
      <c r="AF108" s="401"/>
      <c r="AG108" s="401"/>
      <c r="AH108" s="401"/>
      <c r="AI108" s="401"/>
      <c r="AJ108" s="401"/>
      <c r="AK108" s="401"/>
      <c r="AL108" s="401"/>
      <c r="AM108" s="401"/>
      <c r="AN108" s="401"/>
      <c r="AO108" s="401"/>
      <c r="AP108" s="401"/>
      <c r="AQ108" s="401"/>
      <c r="AR108" s="401"/>
      <c r="AS108" s="401"/>
      <c r="AT108" s="401"/>
      <c r="AU108" s="401"/>
      <c r="AV108" s="401"/>
      <c r="AW108" s="401"/>
      <c r="AX108" s="401"/>
      <c r="AY108" s="401"/>
      <c r="AZ108" s="401"/>
      <c r="BA108" s="401"/>
      <c r="BB108" s="401"/>
      <c r="BC108" s="401"/>
      <c r="BD108" s="401"/>
      <c r="BE108" s="401"/>
      <c r="BF108" s="401"/>
      <c r="BG108" s="401"/>
      <c r="BH108" s="401"/>
      <c r="BI108" s="401"/>
      <c r="BJ108" s="401"/>
      <c r="BK108" s="401"/>
      <c r="BL108" s="401"/>
      <c r="BM108" s="401"/>
      <c r="BN108" s="401"/>
      <c r="BO108" s="401"/>
      <c r="BP108" s="401"/>
      <c r="BQ108" s="401"/>
      <c r="BR108" s="401"/>
      <c r="BS108" s="401"/>
      <c r="BT108" s="401"/>
      <c r="BU108" s="401"/>
      <c r="BV108" s="401"/>
      <c r="BW108" s="401"/>
      <c r="BX108" s="401"/>
      <c r="BY108" s="401"/>
      <c r="BZ108" s="401"/>
      <c r="CA108" s="401"/>
      <c r="CB108" s="401"/>
      <c r="CC108" s="401"/>
      <c r="CD108" s="401"/>
      <c r="CE108" s="401"/>
      <c r="CF108" s="401"/>
      <c r="CG108" s="401"/>
      <c r="CH108" s="401"/>
      <c r="CI108" s="401"/>
      <c r="CJ108" s="401"/>
      <c r="CK108" s="401"/>
      <c r="CL108" s="401"/>
      <c r="CM108" s="402"/>
    </row>
    <row r="109" spans="1:92" s="75" customFormat="1" ht="13.5" customHeight="1" x14ac:dyDescent="0.15">
      <c r="A109" s="399"/>
      <c r="B109" s="399"/>
      <c r="C109" s="399"/>
      <c r="D109" s="399"/>
      <c r="E109" s="399"/>
      <c r="F109" s="399"/>
      <c r="G109" s="399"/>
      <c r="H109" s="399"/>
      <c r="I109" s="399"/>
      <c r="J109" s="399"/>
      <c r="K109" s="399"/>
      <c r="L109" s="399"/>
      <c r="M109" s="399"/>
      <c r="N109" s="399"/>
      <c r="O109" s="399"/>
      <c r="P109" s="399"/>
      <c r="Q109" s="399"/>
      <c r="R109" s="403"/>
      <c r="S109" s="404"/>
      <c r="T109" s="404"/>
      <c r="U109" s="404"/>
      <c r="V109" s="404"/>
      <c r="W109" s="404"/>
      <c r="X109" s="404"/>
      <c r="Y109" s="404"/>
      <c r="Z109" s="404"/>
      <c r="AA109" s="404"/>
      <c r="AB109" s="404"/>
      <c r="AC109" s="404"/>
      <c r="AD109" s="404"/>
      <c r="AE109" s="404"/>
      <c r="AF109" s="404"/>
      <c r="AG109" s="404"/>
      <c r="AH109" s="404"/>
      <c r="AI109" s="404"/>
      <c r="AJ109" s="404"/>
      <c r="AK109" s="404"/>
      <c r="AL109" s="404"/>
      <c r="AM109" s="404"/>
      <c r="AN109" s="404"/>
      <c r="AO109" s="404"/>
      <c r="AP109" s="404"/>
      <c r="AQ109" s="404"/>
      <c r="AR109" s="404"/>
      <c r="AS109" s="404"/>
      <c r="AT109" s="404"/>
      <c r="AU109" s="404"/>
      <c r="AV109" s="404"/>
      <c r="AW109" s="404"/>
      <c r="AX109" s="404"/>
      <c r="AY109" s="404"/>
      <c r="AZ109" s="404"/>
      <c r="BA109" s="404"/>
      <c r="BB109" s="404"/>
      <c r="BC109" s="404"/>
      <c r="BD109" s="404"/>
      <c r="BE109" s="404"/>
      <c r="BF109" s="404"/>
      <c r="BG109" s="404"/>
      <c r="BH109" s="404"/>
      <c r="BI109" s="404"/>
      <c r="BJ109" s="404"/>
      <c r="BK109" s="404"/>
      <c r="BL109" s="404"/>
      <c r="BM109" s="404"/>
      <c r="BN109" s="404"/>
      <c r="BO109" s="404"/>
      <c r="BP109" s="404"/>
      <c r="BQ109" s="404"/>
      <c r="BR109" s="404"/>
      <c r="BS109" s="404"/>
      <c r="BT109" s="404"/>
      <c r="BU109" s="404"/>
      <c r="BV109" s="404"/>
      <c r="BW109" s="404"/>
      <c r="BX109" s="404"/>
      <c r="BY109" s="404"/>
      <c r="BZ109" s="404"/>
      <c r="CA109" s="404"/>
      <c r="CB109" s="404"/>
      <c r="CC109" s="404"/>
      <c r="CD109" s="404"/>
      <c r="CE109" s="404"/>
      <c r="CF109" s="404"/>
      <c r="CG109" s="404"/>
      <c r="CH109" s="404"/>
      <c r="CI109" s="404"/>
      <c r="CJ109" s="404"/>
      <c r="CK109" s="404"/>
      <c r="CL109" s="404"/>
      <c r="CM109" s="405"/>
      <c r="CN109" s="81"/>
    </row>
    <row r="110" spans="1:92" s="81" customFormat="1" ht="21" customHeight="1" x14ac:dyDescent="0.15">
      <c r="A110" s="283" t="s">
        <v>456</v>
      </c>
      <c r="B110" s="284"/>
      <c r="C110" s="284"/>
      <c r="D110" s="284"/>
      <c r="E110" s="284"/>
      <c r="F110" s="284"/>
      <c r="G110" s="284"/>
      <c r="H110" s="284"/>
      <c r="I110" s="284"/>
      <c r="J110" s="284"/>
      <c r="K110" s="284"/>
      <c r="L110" s="284"/>
      <c r="M110" s="284"/>
      <c r="N110" s="284"/>
      <c r="O110" s="284"/>
      <c r="P110" s="284"/>
      <c r="Q110" s="285"/>
      <c r="R110" s="430" t="s">
        <v>457</v>
      </c>
      <c r="S110" s="391"/>
      <c r="T110" s="391"/>
      <c r="U110" s="391"/>
      <c r="V110" s="391"/>
      <c r="W110" s="391"/>
      <c r="X110" s="166" t="str">
        <f>IF('入力シート(高齢者用）'!$D316="","",'入力シート(高齢者用）'!D316)</f>
        <v/>
      </c>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391" t="s">
        <v>54</v>
      </c>
      <c r="AT110" s="391"/>
      <c r="AU110" s="391"/>
      <c r="AV110" s="391"/>
      <c r="AW110" s="177" t="str">
        <f>IF('入力シート(高齢者用）'!$D317="","",'入力シート(高齢者用）'!D317)</f>
        <v/>
      </c>
      <c r="AX110" s="177"/>
      <c r="AY110" s="177"/>
      <c r="AZ110" s="177"/>
      <c r="BA110" s="177"/>
      <c r="BB110" s="177"/>
      <c r="BC110" s="177"/>
      <c r="BD110" s="177"/>
      <c r="BE110" s="177"/>
      <c r="BF110" s="177"/>
      <c r="BG110" s="177"/>
      <c r="BH110" s="177"/>
      <c r="BI110" s="177"/>
      <c r="BJ110" s="177"/>
      <c r="BK110" s="391" t="s">
        <v>55</v>
      </c>
      <c r="BL110" s="391"/>
      <c r="BM110" s="391"/>
      <c r="BN110" s="391"/>
      <c r="BO110" s="177" t="str">
        <f>IF('入力シート(高齢者用）'!$D318="","",'入力シート(高齢者用）'!D318)</f>
        <v/>
      </c>
      <c r="BP110" s="177"/>
      <c r="BQ110" s="177"/>
      <c r="BR110" s="177"/>
      <c r="BS110" s="177"/>
      <c r="BT110" s="177"/>
      <c r="BU110" s="177"/>
      <c r="BV110" s="177"/>
      <c r="BW110" s="177"/>
      <c r="BX110" s="177"/>
      <c r="BY110" s="177"/>
      <c r="BZ110" s="177"/>
      <c r="CA110" s="177"/>
      <c r="CB110" s="177"/>
      <c r="CC110" s="177"/>
      <c r="CD110" s="177"/>
      <c r="CE110" s="177"/>
      <c r="CF110" s="177"/>
      <c r="CG110" s="177"/>
      <c r="CH110" s="177"/>
      <c r="CI110" s="177"/>
      <c r="CJ110" s="177"/>
      <c r="CK110" s="177"/>
      <c r="CL110" s="177"/>
      <c r="CM110" s="345"/>
    </row>
    <row r="111" spans="1:92" s="81" customFormat="1" ht="15.75" customHeight="1" x14ac:dyDescent="0.15">
      <c r="A111" s="406"/>
      <c r="B111" s="407"/>
      <c r="C111" s="407"/>
      <c r="D111" s="407"/>
      <c r="E111" s="407"/>
      <c r="F111" s="407"/>
      <c r="G111" s="407"/>
      <c r="H111" s="407"/>
      <c r="I111" s="407"/>
      <c r="J111" s="407"/>
      <c r="K111" s="407"/>
      <c r="L111" s="407"/>
      <c r="M111" s="407"/>
      <c r="N111" s="407"/>
      <c r="O111" s="407"/>
      <c r="P111" s="407"/>
      <c r="Q111" s="408"/>
      <c r="R111" s="410" t="s">
        <v>458</v>
      </c>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c r="AY111" s="411"/>
      <c r="AZ111" s="411"/>
      <c r="BA111" s="411"/>
      <c r="BB111" s="411"/>
      <c r="BC111" s="411"/>
      <c r="BD111" s="411"/>
      <c r="BE111" s="411"/>
      <c r="BF111" s="411"/>
      <c r="BG111" s="411"/>
      <c r="BH111" s="411"/>
      <c r="BI111" s="411"/>
      <c r="BJ111" s="411"/>
      <c r="BK111" s="411"/>
      <c r="BL111" s="411"/>
      <c r="BM111" s="411"/>
      <c r="BN111" s="411"/>
      <c r="BO111" s="411"/>
      <c r="BP111" s="411"/>
      <c r="BQ111" s="411"/>
      <c r="BR111" s="411"/>
      <c r="BS111" s="411"/>
      <c r="BT111" s="411"/>
      <c r="BU111" s="411"/>
      <c r="BV111" s="411"/>
      <c r="BW111" s="411"/>
      <c r="BX111" s="411"/>
      <c r="BY111" s="411"/>
      <c r="BZ111" s="411"/>
      <c r="CA111" s="411"/>
      <c r="CB111" s="411"/>
      <c r="CC111" s="411"/>
      <c r="CD111" s="411"/>
      <c r="CE111" s="411"/>
      <c r="CF111" s="411"/>
      <c r="CG111" s="411"/>
      <c r="CH111" s="411"/>
      <c r="CI111" s="411"/>
      <c r="CJ111" s="411"/>
      <c r="CK111" s="411"/>
      <c r="CL111" s="411"/>
      <c r="CM111" s="412"/>
    </row>
    <row r="112" spans="1:92" s="81" customFormat="1" ht="15.75" customHeight="1" x14ac:dyDescent="0.15">
      <c r="A112" s="406"/>
      <c r="B112" s="407"/>
      <c r="C112" s="407"/>
      <c r="D112" s="407"/>
      <c r="E112" s="407"/>
      <c r="F112" s="407"/>
      <c r="G112" s="407"/>
      <c r="H112" s="407"/>
      <c r="I112" s="407"/>
      <c r="J112" s="407"/>
      <c r="K112" s="407"/>
      <c r="L112" s="407"/>
      <c r="M112" s="407"/>
      <c r="N112" s="407"/>
      <c r="O112" s="407"/>
      <c r="P112" s="407"/>
      <c r="Q112" s="408"/>
      <c r="R112" s="140" t="str">
        <f>IF('入力シート(高齢者用）'!$D319="","",'入力シート(高齢者用）'!D319)</f>
        <v/>
      </c>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2"/>
    </row>
    <row r="113" spans="1:92" s="81" customFormat="1" ht="15.75" customHeight="1" x14ac:dyDescent="0.15">
      <c r="A113" s="409"/>
      <c r="B113" s="389"/>
      <c r="C113" s="389"/>
      <c r="D113" s="389"/>
      <c r="E113" s="389"/>
      <c r="F113" s="389"/>
      <c r="G113" s="389"/>
      <c r="H113" s="389"/>
      <c r="I113" s="389"/>
      <c r="J113" s="389"/>
      <c r="K113" s="389"/>
      <c r="L113" s="389"/>
      <c r="M113" s="389"/>
      <c r="N113" s="389"/>
      <c r="O113" s="389"/>
      <c r="P113" s="389"/>
      <c r="Q113" s="390"/>
      <c r="R113" s="370" t="s">
        <v>420</v>
      </c>
      <c r="S113" s="358"/>
      <c r="T113" s="358"/>
      <c r="U113" s="358"/>
      <c r="V113" s="358"/>
      <c r="W113" s="358"/>
      <c r="X113" s="358"/>
      <c r="Y113" s="358"/>
      <c r="Z113" s="358" t="str">
        <f>IF('入力シート(高齢者用）'!$D320=""," （            )",'入力シート(高齢者用）'!D320)</f>
        <v xml:space="preserve"> （            )</v>
      </c>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8"/>
      <c r="AV113" s="358"/>
      <c r="AW113" s="358"/>
      <c r="AX113" s="358"/>
      <c r="AY113" s="358"/>
      <c r="AZ113" s="358"/>
      <c r="BA113" s="358"/>
      <c r="BB113" s="358"/>
      <c r="BC113" s="358"/>
      <c r="BD113" s="358"/>
      <c r="BE113" s="358"/>
      <c r="BF113" s="358"/>
      <c r="BG113" s="358"/>
      <c r="BH113" s="358"/>
      <c r="BI113" s="358"/>
      <c r="BJ113" s="358"/>
      <c r="BK113" s="358"/>
      <c r="BL113" s="358"/>
      <c r="BM113" s="358"/>
      <c r="BN113" s="358"/>
      <c r="BO113" s="358"/>
      <c r="BP113" s="358"/>
      <c r="BQ113" s="358"/>
      <c r="BR113" s="358"/>
      <c r="BS113" s="358"/>
      <c r="BT113" s="358"/>
      <c r="BU113" s="358"/>
      <c r="BV113" s="358"/>
      <c r="BW113" s="358"/>
      <c r="BX113" s="358"/>
      <c r="BY113" s="358"/>
      <c r="BZ113" s="358"/>
      <c r="CA113" s="358"/>
      <c r="CB113" s="358"/>
      <c r="CC113" s="358"/>
      <c r="CD113" s="358"/>
      <c r="CE113" s="358"/>
      <c r="CF113" s="358"/>
      <c r="CG113" s="358"/>
      <c r="CH113" s="358"/>
      <c r="CI113" s="358"/>
      <c r="CJ113" s="358"/>
      <c r="CK113" s="358"/>
      <c r="CL113" s="358"/>
      <c r="CM113" s="371"/>
      <c r="CN113" s="97"/>
    </row>
  </sheetData>
  <mergeCells count="681">
    <mergeCell ref="BK110:BN110"/>
    <mergeCell ref="AS110:AV110"/>
    <mergeCell ref="R110:W110"/>
    <mergeCell ref="CL100:CM100"/>
    <mergeCell ref="CL101:CM101"/>
    <mergeCell ref="CL103:CM103"/>
    <mergeCell ref="S103:Y103"/>
    <mergeCell ref="V76:AB76"/>
    <mergeCell ref="BS101:BY101"/>
    <mergeCell ref="BH101:BP101"/>
    <mergeCell ref="BB101:BE101"/>
    <mergeCell ref="AP101:AY101"/>
    <mergeCell ref="CA106:CM106"/>
    <mergeCell ref="AR106:AX106"/>
    <mergeCell ref="AF106:AO106"/>
    <mergeCell ref="X106:AC106"/>
    <mergeCell ref="K106:U106"/>
    <mergeCell ref="BB105:BI105"/>
    <mergeCell ref="AT104:BM104"/>
    <mergeCell ref="BI106:BJ106"/>
    <mergeCell ref="AU107:BG107"/>
    <mergeCell ref="BN104:BZ104"/>
    <mergeCell ref="BR100:BX100"/>
    <mergeCell ref="BF100:BO100"/>
    <mergeCell ref="BY70:CJ70"/>
    <mergeCell ref="BV87:CM87"/>
    <mergeCell ref="V88:AD88"/>
    <mergeCell ref="AI88:BC88"/>
    <mergeCell ref="AY61:BG61"/>
    <mergeCell ref="BH61:BO61"/>
    <mergeCell ref="BK65:CM65"/>
    <mergeCell ref="BV63:BY63"/>
    <mergeCell ref="BZ63:CM63"/>
    <mergeCell ref="V64:AD64"/>
    <mergeCell ref="AE64:AG64"/>
    <mergeCell ref="CD64:CI64"/>
    <mergeCell ref="BV64:CB64"/>
    <mergeCell ref="BD63:BF63"/>
    <mergeCell ref="BS61:BY61"/>
    <mergeCell ref="BZ61:CG61"/>
    <mergeCell ref="BG63:BU63"/>
    <mergeCell ref="CK68:CM68"/>
    <mergeCell ref="V69:AJ69"/>
    <mergeCell ref="AK69:AW69"/>
    <mergeCell ref="CH61:CM61"/>
    <mergeCell ref="BD64:BF64"/>
    <mergeCell ref="BG64:BU64"/>
    <mergeCell ref="V61:AJ61"/>
    <mergeCell ref="BF32:BL32"/>
    <mergeCell ref="AU32:BC32"/>
    <mergeCell ref="AH32:AR32"/>
    <mergeCell ref="BY31:CM31"/>
    <mergeCell ref="BR31:BV31"/>
    <mergeCell ref="AS31:BA31"/>
    <mergeCell ref="AH31:AP31"/>
    <mergeCell ref="CI32:CM32"/>
    <mergeCell ref="AK20:AU20"/>
    <mergeCell ref="AV20:AW20"/>
    <mergeCell ref="AX20:BE20"/>
    <mergeCell ref="AA23:AJ23"/>
    <mergeCell ref="AK23:AL23"/>
    <mergeCell ref="AM23:BZ23"/>
    <mergeCell ref="AA21:AJ21"/>
    <mergeCell ref="AK21:AL21"/>
    <mergeCell ref="AM21:AR21"/>
    <mergeCell ref="AS21:AT21"/>
    <mergeCell ref="AU21:BD21"/>
    <mergeCell ref="BE21:BF21"/>
    <mergeCell ref="BV22:BW22"/>
    <mergeCell ref="CA23:CM24"/>
    <mergeCell ref="AA24:AJ25"/>
    <mergeCell ref="AK24:AL24"/>
    <mergeCell ref="R113:Y113"/>
    <mergeCell ref="A108:Q109"/>
    <mergeCell ref="R108:CM109"/>
    <mergeCell ref="A110:Q113"/>
    <mergeCell ref="X110:AR110"/>
    <mergeCell ref="AW110:BJ110"/>
    <mergeCell ref="Z113:CM113"/>
    <mergeCell ref="AZ101:BA101"/>
    <mergeCell ref="BF101:BG101"/>
    <mergeCell ref="BQ101:BR101"/>
    <mergeCell ref="BZ101:CK101"/>
    <mergeCell ref="A104:J107"/>
    <mergeCell ref="K104:AF104"/>
    <mergeCell ref="AG104:AS104"/>
    <mergeCell ref="R112:CM112"/>
    <mergeCell ref="BO110:CM110"/>
    <mergeCell ref="R111:CM111"/>
    <mergeCell ref="CA105:CM105"/>
    <mergeCell ref="V106:W106"/>
    <mergeCell ref="AD106:AE106"/>
    <mergeCell ref="AP106:AQ106"/>
    <mergeCell ref="AY106:BH106"/>
    <mergeCell ref="BK106:BZ106"/>
    <mergeCell ref="K107:AT107"/>
    <mergeCell ref="AC105:AE105"/>
    <mergeCell ref="BJ105:BK105"/>
    <mergeCell ref="BL105:BN105"/>
    <mergeCell ref="BO105:BZ105"/>
    <mergeCell ref="AM105:AV105"/>
    <mergeCell ref="AW105:BA105"/>
    <mergeCell ref="A102:O102"/>
    <mergeCell ref="A103:O103"/>
    <mergeCell ref="Q102:R102"/>
    <mergeCell ref="S102:AF102"/>
    <mergeCell ref="AG102:AH102"/>
    <mergeCell ref="AI102:AQ102"/>
    <mergeCell ref="AR102:AS102"/>
    <mergeCell ref="AT102:BE102"/>
    <mergeCell ref="BF102:BG102"/>
    <mergeCell ref="BH102:CD102"/>
    <mergeCell ref="Q103:R103"/>
    <mergeCell ref="Z103:CK103"/>
    <mergeCell ref="K105:Z105"/>
    <mergeCell ref="AA105:AB105"/>
    <mergeCell ref="AG105:AL105"/>
    <mergeCell ref="A101:O101"/>
    <mergeCell ref="P101:AA101"/>
    <mergeCell ref="AB101:AC101"/>
    <mergeCell ref="AN101:AO101"/>
    <mergeCell ref="AD101:AM101"/>
    <mergeCell ref="BX21:BY21"/>
    <mergeCell ref="BZ21:CM21"/>
    <mergeCell ref="AA22:AJ22"/>
    <mergeCell ref="AK22:AL22"/>
    <mergeCell ref="AM22:AR22"/>
    <mergeCell ref="CJ22:CM22"/>
    <mergeCell ref="CB22:CI22"/>
    <mergeCell ref="AM25:AW25"/>
    <mergeCell ref="AX25:AY25"/>
    <mergeCell ref="AZ25:BJ25"/>
    <mergeCell ref="BK25:BL25"/>
    <mergeCell ref="BM25:BS25"/>
    <mergeCell ref="BT25:CK25"/>
    <mergeCell ref="CL25:CM25"/>
    <mergeCell ref="AS22:AT22"/>
    <mergeCell ref="AU22:BD22"/>
    <mergeCell ref="BG21:BW21"/>
    <mergeCell ref="A20:Z23"/>
    <mergeCell ref="B24:Z24"/>
    <mergeCell ref="AM24:BZ24"/>
    <mergeCell ref="AK25:AL25"/>
    <mergeCell ref="A5:AB10"/>
    <mergeCell ref="AC5:AM5"/>
    <mergeCell ref="AN5:CM5"/>
    <mergeCell ref="AC6:AM7"/>
    <mergeCell ref="AN7:AU7"/>
    <mergeCell ref="AV7:BK7"/>
    <mergeCell ref="BL7:BQ7"/>
    <mergeCell ref="BR7:CM7"/>
    <mergeCell ref="AC8:AM9"/>
    <mergeCell ref="AN8:AY8"/>
    <mergeCell ref="AZ8:CM8"/>
    <mergeCell ref="AN9:AY9"/>
    <mergeCell ref="AC10:AM10"/>
    <mergeCell ref="AN10:AU10"/>
    <mergeCell ref="AV10:BK10"/>
    <mergeCell ref="BL10:BQ10"/>
    <mergeCell ref="BR10:CM10"/>
    <mergeCell ref="BF20:BI20"/>
    <mergeCell ref="B15:Z15"/>
    <mergeCell ref="BM15:BN15"/>
    <mergeCell ref="BO15:BV15"/>
    <mergeCell ref="AZ9:BB9"/>
    <mergeCell ref="A1:CM1"/>
    <mergeCell ref="A2:CM2"/>
    <mergeCell ref="A3:CM3"/>
    <mergeCell ref="A4:BD4"/>
    <mergeCell ref="BE4:BQ4"/>
    <mergeCell ref="BR4:CM4"/>
    <mergeCell ref="AN6:AP6"/>
    <mergeCell ref="AQ6:BB6"/>
    <mergeCell ref="BC6:CM6"/>
    <mergeCell ref="BC9:BN9"/>
    <mergeCell ref="BO9:CM9"/>
    <mergeCell ref="BW15:CK15"/>
    <mergeCell ref="BE22:BF22"/>
    <mergeCell ref="BG22:BM22"/>
    <mergeCell ref="AA20:AJ20"/>
    <mergeCell ref="A11:CM11"/>
    <mergeCell ref="A12:E13"/>
    <mergeCell ref="BB12:BZ13"/>
    <mergeCell ref="CA12:CM13"/>
    <mergeCell ref="A14:Z14"/>
    <mergeCell ref="AA15:AK15"/>
    <mergeCell ref="AL15:BL15"/>
    <mergeCell ref="CL15:CM15"/>
    <mergeCell ref="BX22:CA22"/>
    <mergeCell ref="BN22:BO22"/>
    <mergeCell ref="BP22:BU22"/>
    <mergeCell ref="BJ20:CM20"/>
    <mergeCell ref="AI12:AJ12"/>
    <mergeCell ref="F13:G13"/>
    <mergeCell ref="W13:X13"/>
    <mergeCell ref="Y13:BA13"/>
    <mergeCell ref="AK12:BA12"/>
    <mergeCell ref="H13:V13"/>
    <mergeCell ref="U28:AJ28"/>
    <mergeCell ref="AK28:AP28"/>
    <mergeCell ref="AQ28:BF28"/>
    <mergeCell ref="A26:Q28"/>
    <mergeCell ref="AX27:CM27"/>
    <mergeCell ref="BG28:BL28"/>
    <mergeCell ref="BM28:CM28"/>
    <mergeCell ref="U27:AJ27"/>
    <mergeCell ref="AJ17:AQ18"/>
    <mergeCell ref="AR17:AW17"/>
    <mergeCell ref="AX17:BK17"/>
    <mergeCell ref="BL17:BQ17"/>
    <mergeCell ref="BR17:CM17"/>
    <mergeCell ref="AR18:AW18"/>
    <mergeCell ref="AX18:BK18"/>
    <mergeCell ref="BL18:BQ18"/>
    <mergeCell ref="BR18:CM18"/>
    <mergeCell ref="A16:Z19"/>
    <mergeCell ref="AA16:AI18"/>
    <mergeCell ref="CL16:CM16"/>
    <mergeCell ref="BM16:BN16"/>
    <mergeCell ref="BO16:BV16"/>
    <mergeCell ref="AA19:AI19"/>
    <mergeCell ref="AJ19:CM19"/>
    <mergeCell ref="A29:Q32"/>
    <mergeCell ref="U29:AJ29"/>
    <mergeCell ref="AK29:AP29"/>
    <mergeCell ref="AQ29:BF29"/>
    <mergeCell ref="U30:AJ30"/>
    <mergeCell ref="AF31:AG31"/>
    <mergeCell ref="AQ31:AR31"/>
    <mergeCell ref="BB31:BC31"/>
    <mergeCell ref="AF32:AG32"/>
    <mergeCell ref="AS32:AT32"/>
    <mergeCell ref="BD32:BE32"/>
    <mergeCell ref="U31:AD31"/>
    <mergeCell ref="BD31:BH31"/>
    <mergeCell ref="BG29:BL29"/>
    <mergeCell ref="BK31:BO31"/>
    <mergeCell ref="BI31:BJ31"/>
    <mergeCell ref="BM32:CH32"/>
    <mergeCell ref="R26:T32"/>
    <mergeCell ref="U26:AJ26"/>
    <mergeCell ref="AK26:CM26"/>
    <mergeCell ref="BP31:BQ31"/>
    <mergeCell ref="BW31:BX31"/>
    <mergeCell ref="AK27:AL27"/>
    <mergeCell ref="AM27:AW27"/>
    <mergeCell ref="BM29:CM29"/>
    <mergeCell ref="AK30:BQ30"/>
    <mergeCell ref="BR30:BU30"/>
    <mergeCell ref="BV30:CM30"/>
    <mergeCell ref="A33:AO35"/>
    <mergeCell ref="AP33:AW37"/>
    <mergeCell ref="AX33:CM35"/>
    <mergeCell ref="A36:AF36"/>
    <mergeCell ref="AG36:AO37"/>
    <mergeCell ref="AX36:BC37"/>
    <mergeCell ref="BD36:BI37"/>
    <mergeCell ref="BJ36:BO37"/>
    <mergeCell ref="BP36:BU37"/>
    <mergeCell ref="BV36:CA37"/>
    <mergeCell ref="CB36:CG37"/>
    <mergeCell ref="CH36:CM37"/>
    <mergeCell ref="A37:AF38"/>
    <mergeCell ref="AG38:AO41"/>
    <mergeCell ref="AP38:AQ39"/>
    <mergeCell ref="AR38:AW38"/>
    <mergeCell ref="AX38:BC38"/>
    <mergeCell ref="BD38:BI38"/>
    <mergeCell ref="BJ38:BO38"/>
    <mergeCell ref="BP38:BU38"/>
    <mergeCell ref="BV38:CA38"/>
    <mergeCell ref="CB38:CG38"/>
    <mergeCell ref="CH38:CM38"/>
    <mergeCell ref="A39:AF39"/>
    <mergeCell ref="AR39:AW39"/>
    <mergeCell ref="AX39:BC39"/>
    <mergeCell ref="BD39:BI39"/>
    <mergeCell ref="BJ39:BO39"/>
    <mergeCell ref="BP39:BU39"/>
    <mergeCell ref="BV39:CA39"/>
    <mergeCell ref="CB39:CG39"/>
    <mergeCell ref="CH39:CM39"/>
    <mergeCell ref="A40:AF41"/>
    <mergeCell ref="AP40:AQ41"/>
    <mergeCell ref="AR40:AW40"/>
    <mergeCell ref="AX40:BC40"/>
    <mergeCell ref="BD40:BI40"/>
    <mergeCell ref="BJ40:BO40"/>
    <mergeCell ref="BP40:BU40"/>
    <mergeCell ref="BV40:CA40"/>
    <mergeCell ref="A42:Q42"/>
    <mergeCell ref="AO42:AY42"/>
    <mergeCell ref="AZ42:BR42"/>
    <mergeCell ref="BS42:CK42"/>
    <mergeCell ref="AC42:AN42"/>
    <mergeCell ref="R42:AB42"/>
    <mergeCell ref="CL42:CM42"/>
    <mergeCell ref="CB40:CG40"/>
    <mergeCell ref="CH40:CM40"/>
    <mergeCell ref="AR41:AW41"/>
    <mergeCell ref="AX41:BC41"/>
    <mergeCell ref="BD41:BI41"/>
    <mergeCell ref="BJ41:BO41"/>
    <mergeCell ref="BP41:BU41"/>
    <mergeCell ref="BV41:CA41"/>
    <mergeCell ref="CB41:CG41"/>
    <mergeCell ref="CH41:CM41"/>
    <mergeCell ref="BR45:CB45"/>
    <mergeCell ref="CC45:CM45"/>
    <mergeCell ref="BR46:CB46"/>
    <mergeCell ref="CC46:CM46"/>
    <mergeCell ref="BL43:BO43"/>
    <mergeCell ref="BP43:BQ43"/>
    <mergeCell ref="BR43:CB43"/>
    <mergeCell ref="CC43:CM43"/>
    <mergeCell ref="A44:T44"/>
    <mergeCell ref="U44:Y44"/>
    <mergeCell ref="Z44:AJ44"/>
    <mergeCell ref="AK44:AU44"/>
    <mergeCell ref="AV44:BF44"/>
    <mergeCell ref="BG44:BQ44"/>
    <mergeCell ref="A43:T43"/>
    <mergeCell ref="U43:Y43"/>
    <mergeCell ref="Z43:AJ43"/>
    <mergeCell ref="AK43:AU43"/>
    <mergeCell ref="AV43:BF43"/>
    <mergeCell ref="BG43:BK43"/>
    <mergeCell ref="BR44:CB44"/>
    <mergeCell ref="CC44:CM44"/>
    <mergeCell ref="A46:T46"/>
    <mergeCell ref="U46:Y46"/>
    <mergeCell ref="Z46:AJ46"/>
    <mergeCell ref="AK46:AU46"/>
    <mergeCell ref="AV46:BF46"/>
    <mergeCell ref="BG46:BQ46"/>
    <mergeCell ref="A45:T45"/>
    <mergeCell ref="U45:Y45"/>
    <mergeCell ref="Z45:AJ45"/>
    <mergeCell ref="AK45:AU45"/>
    <mergeCell ref="AV45:BF45"/>
    <mergeCell ref="BG45:BQ45"/>
    <mergeCell ref="BR47:CB47"/>
    <mergeCell ref="CC47:CM47"/>
    <mergeCell ref="A48:T48"/>
    <mergeCell ref="U48:Y48"/>
    <mergeCell ref="Z48:AJ48"/>
    <mergeCell ref="AK48:AU48"/>
    <mergeCell ref="AV48:BF48"/>
    <mergeCell ref="BG48:BQ48"/>
    <mergeCell ref="BR48:CB48"/>
    <mergeCell ref="CC48:CM48"/>
    <mergeCell ref="A47:I47"/>
    <mergeCell ref="J47:R47"/>
    <mergeCell ref="S47:T47"/>
    <mergeCell ref="U47:Y47"/>
    <mergeCell ref="Z47:AJ47"/>
    <mergeCell ref="AK47:AU47"/>
    <mergeCell ref="AV47:BF47"/>
    <mergeCell ref="BG47:BQ47"/>
    <mergeCell ref="CK69:CM69"/>
    <mergeCell ref="V63:AJ63"/>
    <mergeCell ref="V66:AJ66"/>
    <mergeCell ref="AK66:AW66"/>
    <mergeCell ref="AX66:AY66"/>
    <mergeCell ref="CC55:CK55"/>
    <mergeCell ref="BP61:BR61"/>
    <mergeCell ref="AT57:AZ57"/>
    <mergeCell ref="BA57:CM57"/>
    <mergeCell ref="AK63:AM63"/>
    <mergeCell ref="BR56:BZ56"/>
    <mergeCell ref="CA56:CB56"/>
    <mergeCell ref="BY69:CJ69"/>
    <mergeCell ref="CC56:CK56"/>
    <mergeCell ref="CL56:CM56"/>
    <mergeCell ref="A57:V57"/>
    <mergeCell ref="A58:CM58"/>
    <mergeCell ref="A63:I64"/>
    <mergeCell ref="BE56:BF56"/>
    <mergeCell ref="BG56:BO56"/>
    <mergeCell ref="AG55:AJ55"/>
    <mergeCell ref="AK55:AU55"/>
    <mergeCell ref="AV55:BF55"/>
    <mergeCell ref="BG55:BQ55"/>
    <mergeCell ref="AX69:AY69"/>
    <mergeCell ref="BJ69:BX69"/>
    <mergeCell ref="AK52:AU52"/>
    <mergeCell ref="AV52:BF52"/>
    <mergeCell ref="J61:U61"/>
    <mergeCell ref="N54:V54"/>
    <mergeCell ref="A52:V52"/>
    <mergeCell ref="W52:AF53"/>
    <mergeCell ref="AG52:AJ52"/>
    <mergeCell ref="C54:M54"/>
    <mergeCell ref="BG54:BQ54"/>
    <mergeCell ref="W56:AJ56"/>
    <mergeCell ref="AK56:AS56"/>
    <mergeCell ref="AT56:AU56"/>
    <mergeCell ref="AV56:BD56"/>
    <mergeCell ref="AK54:AU54"/>
    <mergeCell ref="AV54:BF54"/>
    <mergeCell ref="J63:U64"/>
    <mergeCell ref="W57:AE57"/>
    <mergeCell ref="AF57:AH57"/>
    <mergeCell ref="AI57:AJ57"/>
    <mergeCell ref="A65:U66"/>
    <mergeCell ref="AK61:AX61"/>
    <mergeCell ref="A61:I62"/>
    <mergeCell ref="AG51:AJ51"/>
    <mergeCell ref="AK51:AU51"/>
    <mergeCell ref="AV51:BF51"/>
    <mergeCell ref="W49:AF49"/>
    <mergeCell ref="AG49:AJ49"/>
    <mergeCell ref="BR55:CB55"/>
    <mergeCell ref="BP56:BQ56"/>
    <mergeCell ref="BY67:CM67"/>
    <mergeCell ref="V68:AJ68"/>
    <mergeCell ref="BY68:CJ68"/>
    <mergeCell ref="AK62:BE62"/>
    <mergeCell ref="BF62:BT62"/>
    <mergeCell ref="AN63:BC63"/>
    <mergeCell ref="V65:AJ65"/>
    <mergeCell ref="AK65:AW65"/>
    <mergeCell ref="CL74:CM74"/>
    <mergeCell ref="BL74:BS74"/>
    <mergeCell ref="BT74:CK74"/>
    <mergeCell ref="AW73:BC73"/>
    <mergeCell ref="BD73:BE73"/>
    <mergeCell ref="BF73:BM73"/>
    <mergeCell ref="BN73:CM73"/>
    <mergeCell ref="V78:AD78"/>
    <mergeCell ref="AI78:BC78"/>
    <mergeCell ref="BD78:BU78"/>
    <mergeCell ref="BV78:CM78"/>
    <mergeCell ref="V77:AD77"/>
    <mergeCell ref="AE77:AH95"/>
    <mergeCell ref="AI77:BC77"/>
    <mergeCell ref="BD77:BU77"/>
    <mergeCell ref="BD79:BU79"/>
    <mergeCell ref="V81:AD81"/>
    <mergeCell ref="BD80:BU80"/>
    <mergeCell ref="BV82:CM82"/>
    <mergeCell ref="V82:AD82"/>
    <mergeCell ref="AI82:BC82"/>
    <mergeCell ref="BV83:CM83"/>
    <mergeCell ref="BV79:CM79"/>
    <mergeCell ref="BV80:CM80"/>
    <mergeCell ref="AX65:AY65"/>
    <mergeCell ref="BW66:CM66"/>
    <mergeCell ref="AZ65:BI66"/>
    <mergeCell ref="BM66:BT66"/>
    <mergeCell ref="CK70:CM70"/>
    <mergeCell ref="A71:U72"/>
    <mergeCell ref="V71:CM72"/>
    <mergeCell ref="A73:X73"/>
    <mergeCell ref="Y73:AL73"/>
    <mergeCell ref="V70:AC70"/>
    <mergeCell ref="AD70:AH70"/>
    <mergeCell ref="AM73:AV73"/>
    <mergeCell ref="AI70:AJ70"/>
    <mergeCell ref="AK70:AW70"/>
    <mergeCell ref="AX70:AY70"/>
    <mergeCell ref="BJ70:BX70"/>
    <mergeCell ref="A67:U70"/>
    <mergeCell ref="V67:AJ67"/>
    <mergeCell ref="AK67:AW67"/>
    <mergeCell ref="AX67:AY67"/>
    <mergeCell ref="AZ67:BI70"/>
    <mergeCell ref="BJ67:BX67"/>
    <mergeCell ref="AK68:AW68"/>
    <mergeCell ref="AX68:AY68"/>
    <mergeCell ref="A99:L100"/>
    <mergeCell ref="M99:CM99"/>
    <mergeCell ref="M100:N100"/>
    <mergeCell ref="AF100:AG100"/>
    <mergeCell ref="BD100:BE100"/>
    <mergeCell ref="BP100:BQ100"/>
    <mergeCell ref="M98:U98"/>
    <mergeCell ref="V98:AA98"/>
    <mergeCell ref="AB98:AD98"/>
    <mergeCell ref="AE98:AM98"/>
    <mergeCell ref="AN98:AT98"/>
    <mergeCell ref="BY100:CK100"/>
    <mergeCell ref="AU98:AW98"/>
    <mergeCell ref="AX98:BE98"/>
    <mergeCell ref="BF98:BH98"/>
    <mergeCell ref="BI98:CM98"/>
    <mergeCell ref="AH100:BC100"/>
    <mergeCell ref="O100:AE100"/>
    <mergeCell ref="A98:L98"/>
    <mergeCell ref="BV93:CM93"/>
    <mergeCell ref="BD94:BU94"/>
    <mergeCell ref="BV94:CM94"/>
    <mergeCell ref="E95:U95"/>
    <mergeCell ref="V95:AD95"/>
    <mergeCell ref="AI95:BC95"/>
    <mergeCell ref="BD95:BT95"/>
    <mergeCell ref="BU95:CM95"/>
    <mergeCell ref="A97:Q97"/>
    <mergeCell ref="BK97:BL97"/>
    <mergeCell ref="E93:U93"/>
    <mergeCell ref="A77:D95"/>
    <mergeCell ref="BV89:CM89"/>
    <mergeCell ref="BV77:CM77"/>
    <mergeCell ref="E78:G80"/>
    <mergeCell ref="H78:U78"/>
    <mergeCell ref="A96:Q96"/>
    <mergeCell ref="AU96:BH96"/>
    <mergeCell ref="BI96:CM96"/>
    <mergeCell ref="R96:V96"/>
    <mergeCell ref="W96:AJ96"/>
    <mergeCell ref="AK96:AT96"/>
    <mergeCell ref="E94:U94"/>
    <mergeCell ref="V94:AD94"/>
    <mergeCell ref="AI94:BC94"/>
    <mergeCell ref="V93:AD93"/>
    <mergeCell ref="AI93:BC93"/>
    <mergeCell ref="AE76:AI76"/>
    <mergeCell ref="AJ76:AK76"/>
    <mergeCell ref="AL76:AP76"/>
    <mergeCell ref="AQ76:AR76"/>
    <mergeCell ref="AS76:AW76"/>
    <mergeCell ref="AV97:BJ97"/>
    <mergeCell ref="AI97:AT97"/>
    <mergeCell ref="S97:AH97"/>
    <mergeCell ref="BD92:BU92"/>
    <mergeCell ref="BD93:BU93"/>
    <mergeCell ref="H79:U79"/>
    <mergeCell ref="V79:AD79"/>
    <mergeCell ref="AI79:BC79"/>
    <mergeCell ref="E77:U77"/>
    <mergeCell ref="E81:U81"/>
    <mergeCell ref="E82:U82"/>
    <mergeCell ref="E83:U83"/>
    <mergeCell ref="BD83:BU83"/>
    <mergeCell ref="H80:U80"/>
    <mergeCell ref="V80:AD80"/>
    <mergeCell ref="AI80:BC80"/>
    <mergeCell ref="A76:U76"/>
    <mergeCell ref="E88:U88"/>
    <mergeCell ref="V83:AD83"/>
    <mergeCell ref="AI83:BC83"/>
    <mergeCell ref="V90:AD90"/>
    <mergeCell ref="AI89:BC89"/>
    <mergeCell ref="AI90:BC90"/>
    <mergeCell ref="AX76:BF76"/>
    <mergeCell ref="BD81:BU81"/>
    <mergeCell ref="BD86:BU86"/>
    <mergeCell ref="BD89:BU89"/>
    <mergeCell ref="BD87:BU87"/>
    <mergeCell ref="V87:AD87"/>
    <mergeCell ref="E90:U90"/>
    <mergeCell ref="BD90:BU90"/>
    <mergeCell ref="BG76:CB76"/>
    <mergeCell ref="AI81:BC81"/>
    <mergeCell ref="AI84:BC84"/>
    <mergeCell ref="BD84:BU84"/>
    <mergeCell ref="BV84:CM84"/>
    <mergeCell ref="BV81:CM81"/>
    <mergeCell ref="E92:U92"/>
    <mergeCell ref="V92:AD92"/>
    <mergeCell ref="AI92:BC92"/>
    <mergeCell ref="CC76:CM76"/>
    <mergeCell ref="AE75:AH75"/>
    <mergeCell ref="AI75:AL75"/>
    <mergeCell ref="AM75:AR75"/>
    <mergeCell ref="AS75:AT75"/>
    <mergeCell ref="AU75:AW75"/>
    <mergeCell ref="BU75:BX75"/>
    <mergeCell ref="BY75:CB75"/>
    <mergeCell ref="CC75:CH75"/>
    <mergeCell ref="CI75:CJ75"/>
    <mergeCell ref="CK75:CM75"/>
    <mergeCell ref="AC76:AD76"/>
    <mergeCell ref="BV92:CM92"/>
    <mergeCell ref="V85:AD85"/>
    <mergeCell ref="AI85:BC85"/>
    <mergeCell ref="BD85:BU85"/>
    <mergeCell ref="BD82:BU82"/>
    <mergeCell ref="BV86:CM86"/>
    <mergeCell ref="BD88:BU88"/>
    <mergeCell ref="BV88:CM88"/>
    <mergeCell ref="BV85:CM85"/>
    <mergeCell ref="BV90:CM90"/>
    <mergeCell ref="E84:G86"/>
    <mergeCell ref="H84:U84"/>
    <mergeCell ref="V84:AD84"/>
    <mergeCell ref="H86:U86"/>
    <mergeCell ref="V86:AD86"/>
    <mergeCell ref="AI86:BC86"/>
    <mergeCell ref="E89:U89"/>
    <mergeCell ref="V89:AD89"/>
    <mergeCell ref="H85:U85"/>
    <mergeCell ref="E87:U87"/>
    <mergeCell ref="AI87:BC87"/>
    <mergeCell ref="AX75:BR75"/>
    <mergeCell ref="BS75:BT75"/>
    <mergeCell ref="A75:Q75"/>
    <mergeCell ref="R75:AB75"/>
    <mergeCell ref="AC75:AD75"/>
    <mergeCell ref="G74:P74"/>
    <mergeCell ref="Q74:R74"/>
    <mergeCell ref="S74:T74"/>
    <mergeCell ref="AY74:BI74"/>
    <mergeCell ref="BJ74:BK74"/>
    <mergeCell ref="AJ74:AK74"/>
    <mergeCell ref="B74:C74"/>
    <mergeCell ref="Y74:AI74"/>
    <mergeCell ref="U74:X74"/>
    <mergeCell ref="D74:F74"/>
    <mergeCell ref="E91:U91"/>
    <mergeCell ref="AW74:AX74"/>
    <mergeCell ref="AL74:AV74"/>
    <mergeCell ref="V91:AD91"/>
    <mergeCell ref="AI91:BC91"/>
    <mergeCell ref="BD91:BU91"/>
    <mergeCell ref="BV91:CM91"/>
    <mergeCell ref="CR20:DB20"/>
    <mergeCell ref="CC54:CK54"/>
    <mergeCell ref="CL53:CM53"/>
    <mergeCell ref="CL55:CM55"/>
    <mergeCell ref="W54:AF55"/>
    <mergeCell ref="AG54:AJ54"/>
    <mergeCell ref="BG49:BL49"/>
    <mergeCell ref="BM49:BQ49"/>
    <mergeCell ref="BR49:BW49"/>
    <mergeCell ref="BX49:CB49"/>
    <mergeCell ref="CC49:CM49"/>
    <mergeCell ref="BG50:BQ50"/>
    <mergeCell ref="BR50:CB50"/>
    <mergeCell ref="CC50:CK50"/>
    <mergeCell ref="CL50:CM50"/>
    <mergeCell ref="CL51:CM51"/>
    <mergeCell ref="AK53:AU53"/>
    <mergeCell ref="BG52:BQ52"/>
    <mergeCell ref="BR52:CB52"/>
    <mergeCell ref="CC52:CK52"/>
    <mergeCell ref="F12:G12"/>
    <mergeCell ref="H12:V12"/>
    <mergeCell ref="W12:X12"/>
    <mergeCell ref="Y12:AH12"/>
    <mergeCell ref="A50:V50"/>
    <mergeCell ref="BD16:BL16"/>
    <mergeCell ref="BW16:CK16"/>
    <mergeCell ref="BM14:CM14"/>
    <mergeCell ref="AA14:BL14"/>
    <mergeCell ref="AJ16:AK16"/>
    <mergeCell ref="AL16:AR16"/>
    <mergeCell ref="AS16:AT16"/>
    <mergeCell ref="AU16:BA16"/>
    <mergeCell ref="BB16:BC16"/>
    <mergeCell ref="AK49:AP49"/>
    <mergeCell ref="AQ49:AU49"/>
    <mergeCell ref="AV49:BA49"/>
    <mergeCell ref="W50:AF51"/>
    <mergeCell ref="AG50:AJ50"/>
    <mergeCell ref="AK50:AU50"/>
    <mergeCell ref="AV50:BF50"/>
    <mergeCell ref="AG53:AJ53"/>
    <mergeCell ref="BB49:BF49"/>
    <mergeCell ref="AK57:AP57"/>
    <mergeCell ref="J62:U62"/>
    <mergeCell ref="V62:AJ62"/>
    <mergeCell ref="BJ68:BX68"/>
    <mergeCell ref="BK66:BL66"/>
    <mergeCell ref="BU66:BV66"/>
    <mergeCell ref="A59:CM59"/>
    <mergeCell ref="A60:CM60"/>
    <mergeCell ref="AH64:BC64"/>
    <mergeCell ref="AQ57:AS57"/>
    <mergeCell ref="A54:B54"/>
    <mergeCell ref="CL52:CM52"/>
    <mergeCell ref="BG51:BQ51"/>
    <mergeCell ref="CC51:CK51"/>
    <mergeCell ref="CC53:CK53"/>
    <mergeCell ref="BR54:CB54"/>
    <mergeCell ref="CL54:CM54"/>
    <mergeCell ref="CJ64:CM64"/>
    <mergeCell ref="AV53:BF53"/>
    <mergeCell ref="BG53:BQ53"/>
    <mergeCell ref="BR53:CB53"/>
    <mergeCell ref="BR51:CB51"/>
  </mergeCells>
  <phoneticPr fontId="1"/>
  <conditionalFormatting sqref="BD89:CM91">
    <cfRule type="containsErrors" dxfId="1" priority="2">
      <formula>ISERROR(BD89)</formula>
    </cfRule>
  </conditionalFormatting>
  <conditionalFormatting sqref="W57:AE57">
    <cfRule type="containsErrors" dxfId="0" priority="1">
      <formula>ISERROR(W57)</formula>
    </cfRule>
  </conditionalFormatting>
  <printOptions horizontalCentered="1" verticalCentered="1"/>
  <pageMargins left="0.51181102362204722" right="0.51181102362204722" top="0.35433070866141736" bottom="0.35433070866141736" header="0.31496062992125984" footer="0.31496062992125984"/>
  <pageSetup paperSize="9" scale="94" orientation="portrait" r:id="rId1"/>
  <rowBreaks count="1" manualBreakCount="1">
    <brk id="58" max="9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入力シート(高齢者用）</vt:lpstr>
      <vt:lpstr>印刷用シート</vt:lpstr>
      <vt:lpstr>印刷用シート!Print_Area</vt:lpstr>
      <vt:lpstr>'入力シート(高齢者用）'!Print_Area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2024-01-10T10:57:19Z</dcterms:created>
  <dcterms:modified xsi:type="dcterms:W3CDTF">2024-12-16T00:56:33Z</dcterms:modified>
</cp:coreProperties>
</file>